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5940" windowHeight="3060" firstSheet="1" activeTab="4"/>
  </bookViews>
  <sheets>
    <sheet name="ResidualMatrix(IndexFunction)" sheetId="1" r:id="rId1"/>
    <sheet name="ResidualMatrix(VBAmacro)" sheetId="2" r:id="rId2"/>
    <sheet name="StableRatesData" sheetId="3" r:id="rId3"/>
    <sheet name="DiscreteChange(UnstableRates)" sheetId="4" r:id="rId4"/>
    <sheet name="UnstableRatesData" sheetId="5" r:id="rId5"/>
  </sheets>
  <definedNames>
    <definedName name="alpha" localSheetId="4">'UnstableRatesData'!$E$6</definedName>
    <definedName name="alpha">'StableRatesData'!$E$6</definedName>
    <definedName name="beta1" localSheetId="4">'UnstableRatesData'!$E$7</definedName>
    <definedName name="beta1">'StableRatesData'!$E$7</definedName>
    <definedName name="beta1b">'UnstableRatesData'!$E$9</definedName>
    <definedName name="beta2" localSheetId="4">'UnstableRatesData'!$E$8</definedName>
    <definedName name="beta2">'StableRatesData'!$E$8</definedName>
    <definedName name="beta2b">'UnstableRatesData'!$E$10</definedName>
    <definedName name="sigma" localSheetId="4">'UnstableRatesData'!$E$5</definedName>
    <definedName name="sigma">'StableRatesData'!$E$5</definedName>
  </definedNames>
  <calcPr calcMode="manual" fullCalcOnLoad="1"/>
</workbook>
</file>

<file path=xl/comments1.xml><?xml version="1.0" encoding="utf-8"?>
<comments xmlns="http://schemas.openxmlformats.org/spreadsheetml/2006/main">
  <authors>
    <author>Sholom Feldblum</author>
  </authors>
  <commentList>
    <comment ref="I25" authorId="0">
      <text>
        <r>
          <rPr>
            <sz val="8"/>
            <rFont val="Tahoma"/>
            <family val="2"/>
          </rPr>
          <t>We use the Excel "index" function to create the matrix of residuals.
We copy the row (development period) and column (calendar year) columns from the spreadsheet with the data.  The column labeled coordinates ("Coords") gives the cell of the matrix, by copying the indices in the two previous columns.
Examine the formula for any cell in the matrix of residuals.  The calendar year is at least as great as the development period for cells with observations.  The "if" statement in the formula only copies the residual for these observations.
We form the coordinates of the cell in the matrix by the row headers and column labels and find a match with the column names "Coords."  When we find the match, we copy the residual from Column C into the matrix.
The "x" sign for the coordiantes is arbitrary; we could use any symbol.
Some candidates prefer VBA marcors; some prefer Excel functions.  Use whichever you prefer.  When you change the indices for your student project, verify that you fnd the proper residuals.
This spreadsheet does not show the means and variances.  Form them in the same fashion as the spreadsheet that uses the VBA macrol.</t>
        </r>
      </text>
    </comment>
  </commentList>
</comments>
</file>

<file path=xl/comments2.xml><?xml version="1.0" encoding="utf-8"?>
<comments xmlns="http://schemas.openxmlformats.org/spreadsheetml/2006/main">
  <authors>
    <author>Sholom Feldblum</author>
  </authors>
  <commentList>
    <comment ref="D1" authorId="0">
      <text>
        <r>
          <rPr>
            <sz val="8"/>
            <rFont val="Tahoma"/>
            <family val="0"/>
          </rPr>
          <t>The summary output is formed by the regression add-in.  We use the defaults for this spreadsheet, and we ask for residuals and residual plots.  We place the output on a separate sheet so that you can compare your work with the illustration here.  Once you compared your work, you may find it easier to place the summary output on the same sheet as the regression observations.</t>
        </r>
      </text>
    </comment>
    <comment ref="D3" authorId="0">
      <text>
        <r>
          <rPr>
            <sz val="8"/>
            <rFont val="Tahoma"/>
            <family val="0"/>
          </rPr>
          <t>The standard error should agree with the chosen sigma.  If it does not, you have made an error in the random numbers or random draws from a normal distribution.
The numberof observations should agree with your simulation.  If it does not, you may have used the wrong range for the regression data points.</t>
        </r>
      </text>
    </comment>
    <comment ref="D9" authorId="0">
      <text>
        <r>
          <rPr>
            <sz val="8"/>
            <rFont val="Tahoma"/>
            <family val="0"/>
          </rPr>
          <t xml:space="preserve">The ANOVA table is not used for this student project.  </t>
        </r>
      </text>
    </comment>
    <comment ref="D21" authorId="0">
      <text>
        <r>
          <rPr>
            <sz val="8"/>
            <rFont val="Tahoma"/>
            <family val="0"/>
          </rPr>
          <t>Compare the estimators with the simulation parameters.  This regression uses low stochasticity, so the estimators are close to 10, --25%, and +15%, the chosen simulation parameters.  If they differ by more than two standard deviations, check your work.  if needed, simulate again.  if the difference is too great, you have made an error.  Some  people find the upper and lower bounds for the confidence intervals annoying; you can eliminate them on the regression menu.</t>
        </r>
      </text>
    </comment>
    <comment ref="D23" authorId="0">
      <text>
        <r>
          <rPr>
            <sz val="8"/>
            <rFont val="Tahoma"/>
            <family val="2"/>
          </rPr>
          <t>The residual  output shows the observation number, the fitted Y value, and the residual; you can also show the standardized residual if you want.
The predicted Y value uses the estimators, not the simulation parameters.
We must form average residuals and variances by calendar year or development period.  Sorting, copying, and pasting is the easiest way, but it is time-consuming.
We use a VBA macro for this spreadsheet, as shown on the discussion board posting.  You can so this many ways; use whtever is easiest for you.
Make column headers (0 to 14) and row labels (0 to 14).  Form means and variances for each row and column.  We have different number of observations in each row or column.  We use the column headers and row labels to form the means and variances; you can use other methods.
Form the residual plots by choosing the means or variances by calendar year or development periods and use the the chart wizard to form the graph.</t>
        </r>
      </text>
    </comment>
  </commentList>
</comments>
</file>

<file path=xl/comments3.xml><?xml version="1.0" encoding="utf-8"?>
<comments xmlns="http://schemas.openxmlformats.org/spreadsheetml/2006/main">
  <authors>
    <author>Sholom Feldblum</author>
  </authors>
  <commentList>
    <comment ref="J10" authorId="0">
      <text>
        <r>
          <rPr>
            <sz val="8"/>
            <rFont val="Tahoma"/>
            <family val="0"/>
          </rPr>
          <t>x1 is the development period; x2 is the calendar year.  Column E shows the non-stochastic value of Y, based on the chosen simulation parameters.  Verify these before proceeding; these use the multiple regression equation.
The columns of random numbers and random draws from a normal distribution are the same for each regression.  The error term is the random draw times sigma. 
The Y value in Column B is the non-stochastic value plus the error term.
To change the spreadsheet, chose other values for the standard error, the intercept, the geometric decay, and the inflation rate.  These are named variables.  Recalculate the spreadsheet by pressing F9.</t>
        </r>
      </text>
    </comment>
  </commentList>
</comments>
</file>

<file path=xl/comments4.xml><?xml version="1.0" encoding="utf-8"?>
<comments xmlns="http://schemas.openxmlformats.org/spreadsheetml/2006/main">
  <authors>
    <author>Sholom Feldblum</author>
  </authors>
  <commentList>
    <comment ref="D3" authorId="0">
      <text>
        <r>
          <rPr>
            <sz val="8"/>
            <rFont val="Tahoma"/>
            <family val="2"/>
          </rPr>
          <t>The regression output uses an inflation rate that changes from 35% go 5% in the eleventh year.  
We use a sigma of 0.01, but the standard error of the regression is 0.292.  If the inflation rate were constant,  we might infer that we have made an error.  If the inflation rate were constant, we would get a R Square of more than 99%.
The student project requires you to form residual plots, find the problem with the regression assumptions, use a dummy variable to correct the problem, and form the proper regression and forecasts.  This spreadsheet shows the basic format; you choose new simulation parameters and a higher sigma, and create the full  student project.
This spreadsheet shows what the residual plot looks like.  For realistic parameters, you will form a better plot.  The discussion board postings explain the methods; you must apply them to the data you choose.
The estimated geometric decay is --24.98%, which is almost exactly the same as the simulation parameter, which is constant.  The estimated inflation rate is 21.6%.  When you run your own regression, satisfy yourself that the estimated coefficient is reasonable.
We use a low sigma so that the progression of residuals is clear.  The first 15 observations are the first accident year.  The residuals start at a low value (-0.73) and increase by about 0.35 -- 0.2163 = 0.1337 each calendar year for nine years and then decrease by 0.2163 - 0.05 = 0.1663 for the next five years.  Verify the relations for your regression.
The residual plot for the development periods shows two patterns: (i) an upward and then downward progression of the average residuals and (ii) evenly spaced residuals in year development period.  For the student project, you may comment how these are caused by the relation of calendar year to development period.    The two variables are positively correlated (pattern #i).  For a given development period "j", we have 15-j calendar year observations, with values of j through 14 (pattern #ii).  
The regression equation with the dummy variable should eliminate the patterns in both plots.</t>
        </r>
      </text>
    </comment>
  </commentList>
</comments>
</file>

<file path=xl/comments5.xml><?xml version="1.0" encoding="utf-8"?>
<comments xmlns="http://schemas.openxmlformats.org/spreadsheetml/2006/main">
  <authors>
    <author>Sholom Feldblum</author>
  </authors>
  <commentList>
    <comment ref="J13" authorId="0">
      <text>
        <r>
          <rPr>
            <sz val="8"/>
            <rFont val="Tahoma"/>
            <family val="2"/>
          </rPr>
          <t>Column E shows the fitted value of Y with no stochasticity.  We can compute this value several ways.
You may use an Excel "if" function in the formula.  If the calendar year is less than 10 we use one formula; if the calendar year is 10 or more, we use the other formula.  This is the simplest method for candidates familar with the Excel "if" function.
To avoid a complex "if" statement, you can form the Column E value in two steps: one step adds the geometric decay, which does not vary, and the other step adds the inflation, which requires the "if" statement.
This spreadsheet uses a VBA macro instead of the Excel "if" function.  Some candidates prefer macros to the Excel functions.
For a single step, the Excel function is simpler.  But the VBA marcro enables you to perform many simulations and examine the accuracy of the estimators.  We show the VBA macro in this spreadsheet, since it lets you create more sophisticated analyses.
If you are not familiar with the Excel "if" function or VBA macros, you can cut and paste.  This may take you several minutes to place the proper formula in each cell.</t>
        </r>
      </text>
    </comment>
    <comment ref="M5" authorId="0">
      <text>
        <r>
          <rPr>
            <sz val="8"/>
            <rFont val="Tahoma"/>
            <family val="2"/>
          </rPr>
          <t>We use names for the cell formulas.  The values in Column E are given the names in Column D for rows 5 through 10.
This lets the VBA macro refer to the name of the variable.  If you add a row or column to the spreadsheet, the macro still refers to the proper variable.  If a macro rerfers to a cell address, changing the cell address may cause an error.
Names make your spreadsheet more readable, but they are not necessary.  Use cell references if you are more comfortable with them.</t>
        </r>
      </text>
    </comment>
  </commentList>
</comments>
</file>

<file path=xl/sharedStrings.xml><?xml version="1.0" encoding="utf-8"?>
<sst xmlns="http://schemas.openxmlformats.org/spreadsheetml/2006/main" count="157" uniqueCount="69">
  <si>
    <t>x1</t>
  </si>
  <si>
    <t>x2</t>
  </si>
  <si>
    <t>alpha</t>
  </si>
  <si>
    <t>beta1</t>
  </si>
  <si>
    <t>beta2</t>
  </si>
  <si>
    <t>sigma</t>
  </si>
  <si>
    <t>rand</t>
  </si>
  <si>
    <t>normsinv</t>
  </si>
  <si>
    <t>y</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</si>
  <si>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</si>
  <si>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</si>
  <si>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</si>
  <si>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</si>
  <si>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</si>
  <si>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</si>
  <si>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</si>
  <si>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</si>
  <si>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</si>
  <si>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</si>
  <si>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</si>
  <si>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</si>
  <si>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</si>
  <si>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</si>
  <si>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</si>
  <si>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</si>
  <si>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</si>
  <si>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</si>
  <si>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</si>
  <si>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</si>
  <si>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</si>
  <si>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</si>
  <si>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</si>
  <si>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</si>
  <si>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RESIDUAL OUTPUT</t>
  </si>
  <si>
    <t>Observation</t>
  </si>
  <si>
    <t>Residuals</t>
  </si>
  <si>
    <t>error</t>
  </si>
  <si>
    <t>Predicted y</t>
  </si>
  <si>
    <t>x1 = development period</t>
  </si>
  <si>
    <t>x2 = calendar year</t>
  </si>
  <si>
    <t>y = logarithm of incremental  paid losses</t>
  </si>
  <si>
    <t>standard error of the regression</t>
  </si>
  <si>
    <t>intercept of the regression equation</t>
  </si>
  <si>
    <t>geometric decay of incremental paid losses by development period</t>
  </si>
  <si>
    <t>inflation rate by calendar year</t>
  </si>
  <si>
    <t>RAND gives a random number between 0 and 1</t>
  </si>
  <si>
    <t>NORMSINV is the inverse of the cumulative normal distribution; this is a random draw form a standard normal distribution</t>
  </si>
  <si>
    <t>ERROR is the random draw times the standard error of the regression</t>
  </si>
  <si>
    <t>Standard Residuals</t>
  </si>
  <si>
    <t>Row</t>
  </si>
  <si>
    <t>Column</t>
  </si>
  <si>
    <t>Coords</t>
  </si>
  <si>
    <t>beta1b</t>
  </si>
  <si>
    <t>beta2b</t>
  </si>
  <si>
    <t>means</t>
  </si>
  <si>
    <t>variances</t>
  </si>
  <si>
    <t>mean</t>
  </si>
  <si>
    <t>variance</t>
  </si>
  <si>
    <t>Cal Year</t>
  </si>
  <si>
    <t>Dev Period</t>
  </si>
  <si>
    <t>Explanation of summary output: see comment</t>
  </si>
  <si>
    <t>Explanation of regression statistics: see comment</t>
  </si>
  <si>
    <t>Explanation of ANOVA table: see comment</t>
  </si>
  <si>
    <t>Explanation of regression coefficients: see comment</t>
  </si>
  <si>
    <t>Explanation of residual output</t>
  </si>
  <si>
    <t>Comments</t>
  </si>
  <si>
    <t>Comments on Coordinates</t>
  </si>
  <si>
    <t>Explanation of fitted Y values (Column E): see comment</t>
  </si>
  <si>
    <t>Table of names: see comment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</si>
</sst>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s>
  <fonts count="17">
    <font>
      <sz val="10"/>
      <name val="Arial"/>
      <family val="0"/>
    </font>
    <font>
      <sz val="8"/>
      <name val="Arial"/>
      <family val="0"/>
    </font>
    <font>
      <i/>
      <sz val="10"/>
      <name val="Arial"/>
      <family val="0"/>
    </font>
    <font>
      <sz val="11.25"/>
      <name val="Arial"/>
      <family val="0"/>
    </font>
    <font>
      <b/>
      <sz val="12"/>
      <name val="Arial"/>
      <family val="0"/>
    </font>
    <font>
      <b/>
      <sz val="11.25"/>
      <name val="Arial"/>
      <family val="0"/>
    </font>
    <font>
      <sz val="11.5"/>
      <name val="Arial"/>
      <family val="0"/>
    </font>
    <font>
      <b/>
      <sz val="11.5"/>
      <name val="Arial"/>
      <family val="0"/>
    </font>
    <font>
      <b/>
      <sz val="10"/>
      <name val="Arial"/>
      <family val="0"/>
    </font>
    <font>
      <sz val="16.75"/>
      <name val="Arial"/>
      <family val="0"/>
    </font>
    <font>
      <b/>
      <sz val="20"/>
      <name val="Arial"/>
      <family val="0"/>
    </font>
    <font>
      <b/>
      <sz val="16.75"/>
      <name val="Arial"/>
      <family val="0"/>
    </font>
    <font>
      <sz val="16.25"/>
      <name val="Arial"/>
      <family val="0"/>
    </font>
    <font>
      <b/>
      <sz val="19.75"/>
      <name val="Arial"/>
      <family val="0"/>
    </font>
    <font>
      <b/>
      <sz val="16.25"/>
      <name val="Arial"/>
      <family val="0"/>
    </font>
    <font>
      <sz val="8"/>
      <name val="Tahoma"/>
      <family val="0"/>
    </font>
    <font>
      <b/>
      <sz val="8"/>
      <name val="Arial"/>
      <family val="2"/>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0" fillId="0" borderId="0" xfId="0" applyFill="1" applyBorder="1" applyAlignment="1">
      <alignment/>
    </xf>
    <xf numFmtId="0" fontId="0" fillId="0" borderId="1" xfId="0" applyFill="1" applyBorder="1" applyAlignment="1">
      <alignment/>
    </xf>
    <xf numFmtId="0" fontId="2" fillId="0" borderId="2" xfId="0" applyFont="1" applyFill="1" applyBorder="1" applyAlignment="1">
      <alignment horizontal="center"/>
    </xf>
    <xf numFmtId="0" fontId="2" fillId="0" borderId="2" xfId="0" applyFont="1" applyFill="1" applyBorder="1" applyAlignment="1">
      <alignment horizontal="centerContinuous"/>
    </xf>
    <xf numFmtId="0" fontId="2" fillId="0" borderId="0" xfId="0" applyFont="1" applyFill="1" applyBorder="1" applyAlignment="1">
      <alignment horizontal="center"/>
    </xf>
    <xf numFmtId="2" fontId="0" fillId="0" borderId="0" xfId="0" applyNumberFormat="1" applyAlignment="1">
      <alignment/>
    </xf>
    <xf numFmtId="164" fontId="0" fillId="0" borderId="0" xfId="0" applyNumberFormat="1" applyAlignment="1">
      <alignment/>
    </xf>
    <xf numFmtId="0" fontId="2" fillId="0" borderId="0" xfId="0"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x1  Residual Plot</a:t>
            </a:r>
          </a:p>
        </c:rich>
      </c:tx>
      <c:layout/>
      <c:spPr>
        <a:noFill/>
        <a:ln>
          <a:noFill/>
        </a:ln>
      </c:spPr>
    </c:title>
    <c:plotArea>
      <c:layout>
        <c:manualLayout>
          <c:xMode val="edge"/>
          <c:yMode val="edge"/>
          <c:x val="0.09325"/>
          <c:y val="0.23625"/>
          <c:w val="0.88275"/>
          <c:h val="0.567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StableRatesData!$C$11:$C$130</c:f>
              <c:numCach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0</c:v>
                </c:pt>
                <c:pt idx="16">
                  <c:v>1</c:v>
                </c:pt>
                <c:pt idx="17">
                  <c:v>2</c:v>
                </c:pt>
                <c:pt idx="18">
                  <c:v>3</c:v>
                </c:pt>
                <c:pt idx="19">
                  <c:v>4</c:v>
                </c:pt>
                <c:pt idx="20">
                  <c:v>5</c:v>
                </c:pt>
                <c:pt idx="21">
                  <c:v>6</c:v>
                </c:pt>
                <c:pt idx="22">
                  <c:v>7</c:v>
                </c:pt>
                <c:pt idx="23">
                  <c:v>8</c:v>
                </c:pt>
                <c:pt idx="24">
                  <c:v>9</c:v>
                </c:pt>
                <c:pt idx="25">
                  <c:v>10</c:v>
                </c:pt>
                <c:pt idx="26">
                  <c:v>11</c:v>
                </c:pt>
                <c:pt idx="27">
                  <c:v>12</c:v>
                </c:pt>
                <c:pt idx="28">
                  <c:v>13</c:v>
                </c:pt>
                <c:pt idx="29">
                  <c:v>0</c:v>
                </c:pt>
                <c:pt idx="30">
                  <c:v>1</c:v>
                </c:pt>
                <c:pt idx="31">
                  <c:v>2</c:v>
                </c:pt>
                <c:pt idx="32">
                  <c:v>3</c:v>
                </c:pt>
                <c:pt idx="33">
                  <c:v>4</c:v>
                </c:pt>
                <c:pt idx="34">
                  <c:v>5</c:v>
                </c:pt>
                <c:pt idx="35">
                  <c:v>6</c:v>
                </c:pt>
                <c:pt idx="36">
                  <c:v>7</c:v>
                </c:pt>
                <c:pt idx="37">
                  <c:v>8</c:v>
                </c:pt>
                <c:pt idx="38">
                  <c:v>9</c:v>
                </c:pt>
                <c:pt idx="39">
                  <c:v>10</c:v>
                </c:pt>
                <c:pt idx="40">
                  <c:v>11</c:v>
                </c:pt>
                <c:pt idx="41">
                  <c:v>12</c:v>
                </c:pt>
                <c:pt idx="42">
                  <c:v>0</c:v>
                </c:pt>
                <c:pt idx="43">
                  <c:v>1</c:v>
                </c:pt>
                <c:pt idx="44">
                  <c:v>2</c:v>
                </c:pt>
                <c:pt idx="45">
                  <c:v>3</c:v>
                </c:pt>
                <c:pt idx="46">
                  <c:v>4</c:v>
                </c:pt>
                <c:pt idx="47">
                  <c:v>5</c:v>
                </c:pt>
                <c:pt idx="48">
                  <c:v>6</c:v>
                </c:pt>
                <c:pt idx="49">
                  <c:v>7</c:v>
                </c:pt>
                <c:pt idx="50">
                  <c:v>8</c:v>
                </c:pt>
                <c:pt idx="51">
                  <c:v>9</c:v>
                </c:pt>
                <c:pt idx="52">
                  <c:v>10</c:v>
                </c:pt>
                <c:pt idx="53">
                  <c:v>11</c:v>
                </c:pt>
                <c:pt idx="54">
                  <c:v>0</c:v>
                </c:pt>
                <c:pt idx="55">
                  <c:v>1</c:v>
                </c:pt>
                <c:pt idx="56">
                  <c:v>2</c:v>
                </c:pt>
                <c:pt idx="57">
                  <c:v>3</c:v>
                </c:pt>
                <c:pt idx="58">
                  <c:v>4</c:v>
                </c:pt>
                <c:pt idx="59">
                  <c:v>5</c:v>
                </c:pt>
                <c:pt idx="60">
                  <c:v>6</c:v>
                </c:pt>
                <c:pt idx="61">
                  <c:v>7</c:v>
                </c:pt>
                <c:pt idx="62">
                  <c:v>8</c:v>
                </c:pt>
                <c:pt idx="63">
                  <c:v>9</c:v>
                </c:pt>
                <c:pt idx="64">
                  <c:v>10</c:v>
                </c:pt>
                <c:pt idx="65">
                  <c:v>0</c:v>
                </c:pt>
                <c:pt idx="66">
                  <c:v>1</c:v>
                </c:pt>
                <c:pt idx="67">
                  <c:v>2</c:v>
                </c:pt>
                <c:pt idx="68">
                  <c:v>3</c:v>
                </c:pt>
                <c:pt idx="69">
                  <c:v>4</c:v>
                </c:pt>
                <c:pt idx="70">
                  <c:v>5</c:v>
                </c:pt>
                <c:pt idx="71">
                  <c:v>6</c:v>
                </c:pt>
                <c:pt idx="72">
                  <c:v>7</c:v>
                </c:pt>
                <c:pt idx="73">
                  <c:v>8</c:v>
                </c:pt>
                <c:pt idx="74">
                  <c:v>9</c:v>
                </c:pt>
                <c:pt idx="75">
                  <c:v>0</c:v>
                </c:pt>
                <c:pt idx="76">
                  <c:v>1</c:v>
                </c:pt>
                <c:pt idx="77">
                  <c:v>2</c:v>
                </c:pt>
                <c:pt idx="78">
                  <c:v>3</c:v>
                </c:pt>
                <c:pt idx="79">
                  <c:v>4</c:v>
                </c:pt>
                <c:pt idx="80">
                  <c:v>5</c:v>
                </c:pt>
                <c:pt idx="81">
                  <c:v>6</c:v>
                </c:pt>
                <c:pt idx="82">
                  <c:v>7</c:v>
                </c:pt>
                <c:pt idx="83">
                  <c:v>8</c:v>
                </c:pt>
                <c:pt idx="84">
                  <c:v>0</c:v>
                </c:pt>
                <c:pt idx="85">
                  <c:v>1</c:v>
                </c:pt>
                <c:pt idx="86">
                  <c:v>2</c:v>
                </c:pt>
                <c:pt idx="87">
                  <c:v>3</c:v>
                </c:pt>
                <c:pt idx="88">
                  <c:v>4</c:v>
                </c:pt>
                <c:pt idx="89">
                  <c:v>5</c:v>
                </c:pt>
                <c:pt idx="90">
                  <c:v>6</c:v>
                </c:pt>
                <c:pt idx="91">
                  <c:v>7</c:v>
                </c:pt>
                <c:pt idx="92">
                  <c:v>0</c:v>
                </c:pt>
                <c:pt idx="93">
                  <c:v>1</c:v>
                </c:pt>
                <c:pt idx="94">
                  <c:v>2</c:v>
                </c:pt>
                <c:pt idx="95">
                  <c:v>3</c:v>
                </c:pt>
                <c:pt idx="96">
                  <c:v>4</c:v>
                </c:pt>
                <c:pt idx="97">
                  <c:v>5</c:v>
                </c:pt>
                <c:pt idx="98">
                  <c:v>6</c:v>
                </c:pt>
                <c:pt idx="99">
                  <c:v>0</c:v>
                </c:pt>
                <c:pt idx="100">
                  <c:v>1</c:v>
                </c:pt>
                <c:pt idx="101">
                  <c:v>2</c:v>
                </c:pt>
                <c:pt idx="102">
                  <c:v>3</c:v>
                </c:pt>
                <c:pt idx="103">
                  <c:v>4</c:v>
                </c:pt>
                <c:pt idx="104">
                  <c:v>5</c:v>
                </c:pt>
                <c:pt idx="105">
                  <c:v>0</c:v>
                </c:pt>
                <c:pt idx="106">
                  <c:v>1</c:v>
                </c:pt>
                <c:pt idx="107">
                  <c:v>2</c:v>
                </c:pt>
                <c:pt idx="108">
                  <c:v>3</c:v>
                </c:pt>
                <c:pt idx="109">
                  <c:v>4</c:v>
                </c:pt>
                <c:pt idx="110">
                  <c:v>0</c:v>
                </c:pt>
                <c:pt idx="111">
                  <c:v>1</c:v>
                </c:pt>
                <c:pt idx="112">
                  <c:v>2</c:v>
                </c:pt>
                <c:pt idx="113">
                  <c:v>3</c:v>
                </c:pt>
                <c:pt idx="114">
                  <c:v>0</c:v>
                </c:pt>
                <c:pt idx="115">
                  <c:v>1</c:v>
                </c:pt>
                <c:pt idx="116">
                  <c:v>2</c:v>
                </c:pt>
                <c:pt idx="117">
                  <c:v>0</c:v>
                </c:pt>
                <c:pt idx="118">
                  <c:v>1</c:v>
                </c:pt>
                <c:pt idx="119">
                  <c:v>0</c:v>
                </c:pt>
              </c:numCache>
            </c:numRef>
          </c:xVal>
          <c:yVal>
            <c:numRef>
              <c:f>'ResidualMatrix(IndexFunction)'!$C$26:$C$145</c:f>
              <c:numCache/>
            </c:numRef>
          </c:yVal>
          <c:smooth val="0"/>
        </c:ser>
        <c:axId val="51897400"/>
        <c:axId val="64423417"/>
      </c:scatterChart>
      <c:valAx>
        <c:axId val="51897400"/>
        <c:scaling>
          <c:orientation val="minMax"/>
        </c:scaling>
        <c:axPos val="b"/>
        <c:title>
          <c:tx>
            <c:rich>
              <a:bodyPr vert="horz" rot="0" anchor="ctr"/>
              <a:lstStyle/>
              <a:p>
                <a:pPr algn="ctr">
                  <a:defRPr/>
                </a:pPr>
                <a:r>
                  <a:rPr lang="en-US" cap="none" sz="1125" b="1" i="0" u="none" baseline="0">
                    <a:latin typeface="Arial"/>
                    <a:ea typeface="Arial"/>
                    <a:cs typeface="Arial"/>
                  </a:rPr>
                  <a:t>x1</a:t>
                </a:r>
              </a:p>
            </c:rich>
          </c:tx>
          <c:layout/>
          <c:overlay val="0"/>
          <c:spPr>
            <a:noFill/>
            <a:ln>
              <a:noFill/>
            </a:ln>
          </c:spPr>
        </c:title>
        <c:delete val="0"/>
        <c:numFmt formatCode="General" sourceLinked="1"/>
        <c:majorTickMark val="in"/>
        <c:minorTickMark val="none"/>
        <c:tickLblPos val="nextTo"/>
        <c:crossAx val="64423417"/>
        <c:crosses val="autoZero"/>
        <c:crossBetween val="midCat"/>
        <c:dispUnits/>
      </c:valAx>
      <c:valAx>
        <c:axId val="64423417"/>
        <c:scaling>
          <c:orientation val="minMax"/>
        </c:scaling>
        <c:axPos val="l"/>
        <c:title>
          <c:tx>
            <c:rich>
              <a:bodyPr vert="horz" rot="-5400000" anchor="ctr"/>
              <a:lstStyle/>
              <a:p>
                <a:pPr algn="ctr">
                  <a:defRPr/>
                </a:pPr>
                <a:r>
                  <a:rPr lang="en-US" cap="none" sz="1125" b="1" i="0" u="none" baseline="0">
                    <a:latin typeface="Arial"/>
                    <a:ea typeface="Arial"/>
                    <a:cs typeface="Arial"/>
                  </a:rPr>
                  <a:t>Residuals</a:t>
                </a:r>
              </a:p>
            </c:rich>
          </c:tx>
          <c:layout>
            <c:manualLayout>
              <c:xMode val="factor"/>
              <c:yMode val="factor"/>
              <c:x val="-0.003"/>
              <c:y val="-0.004"/>
            </c:manualLayout>
          </c:layout>
          <c:overlay val="0"/>
          <c:spPr>
            <a:noFill/>
            <a:ln>
              <a:noFill/>
            </a:ln>
          </c:spPr>
        </c:title>
        <c:delete val="0"/>
        <c:numFmt formatCode="General" sourceLinked="1"/>
        <c:majorTickMark val="in"/>
        <c:minorTickMark val="none"/>
        <c:tickLblPos val="nextTo"/>
        <c:crossAx val="5189740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x2  Residual Plot</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StableRatesData!$D$11:$D$130</c:f>
              <c:numCach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c:v>
                </c:pt>
                <c:pt idx="16">
                  <c:v>2</c:v>
                </c:pt>
                <c:pt idx="17">
                  <c:v>3</c:v>
                </c:pt>
                <c:pt idx="18">
                  <c:v>4</c:v>
                </c:pt>
                <c:pt idx="19">
                  <c:v>5</c:v>
                </c:pt>
                <c:pt idx="20">
                  <c:v>6</c:v>
                </c:pt>
                <c:pt idx="21">
                  <c:v>7</c:v>
                </c:pt>
                <c:pt idx="22">
                  <c:v>8</c:v>
                </c:pt>
                <c:pt idx="23">
                  <c:v>9</c:v>
                </c:pt>
                <c:pt idx="24">
                  <c:v>10</c:v>
                </c:pt>
                <c:pt idx="25">
                  <c:v>11</c:v>
                </c:pt>
                <c:pt idx="26">
                  <c:v>12</c:v>
                </c:pt>
                <c:pt idx="27">
                  <c:v>13</c:v>
                </c:pt>
                <c:pt idx="28">
                  <c:v>14</c:v>
                </c:pt>
                <c:pt idx="29">
                  <c:v>2</c:v>
                </c:pt>
                <c:pt idx="30">
                  <c:v>3</c:v>
                </c:pt>
                <c:pt idx="31">
                  <c:v>4</c:v>
                </c:pt>
                <c:pt idx="32">
                  <c:v>5</c:v>
                </c:pt>
                <c:pt idx="33">
                  <c:v>6</c:v>
                </c:pt>
                <c:pt idx="34">
                  <c:v>7</c:v>
                </c:pt>
                <c:pt idx="35">
                  <c:v>8</c:v>
                </c:pt>
                <c:pt idx="36">
                  <c:v>9</c:v>
                </c:pt>
                <c:pt idx="37">
                  <c:v>10</c:v>
                </c:pt>
                <c:pt idx="38">
                  <c:v>11</c:v>
                </c:pt>
                <c:pt idx="39">
                  <c:v>12</c:v>
                </c:pt>
                <c:pt idx="40">
                  <c:v>13</c:v>
                </c:pt>
                <c:pt idx="41">
                  <c:v>14</c:v>
                </c:pt>
                <c:pt idx="42">
                  <c:v>3</c:v>
                </c:pt>
                <c:pt idx="43">
                  <c:v>4</c:v>
                </c:pt>
                <c:pt idx="44">
                  <c:v>5</c:v>
                </c:pt>
                <c:pt idx="45">
                  <c:v>6</c:v>
                </c:pt>
                <c:pt idx="46">
                  <c:v>7</c:v>
                </c:pt>
                <c:pt idx="47">
                  <c:v>8</c:v>
                </c:pt>
                <c:pt idx="48">
                  <c:v>9</c:v>
                </c:pt>
                <c:pt idx="49">
                  <c:v>10</c:v>
                </c:pt>
                <c:pt idx="50">
                  <c:v>11</c:v>
                </c:pt>
                <c:pt idx="51">
                  <c:v>12</c:v>
                </c:pt>
                <c:pt idx="52">
                  <c:v>13</c:v>
                </c:pt>
                <c:pt idx="53">
                  <c:v>14</c:v>
                </c:pt>
                <c:pt idx="54">
                  <c:v>4</c:v>
                </c:pt>
                <c:pt idx="55">
                  <c:v>5</c:v>
                </c:pt>
                <c:pt idx="56">
                  <c:v>6</c:v>
                </c:pt>
                <c:pt idx="57">
                  <c:v>7</c:v>
                </c:pt>
                <c:pt idx="58">
                  <c:v>8</c:v>
                </c:pt>
                <c:pt idx="59">
                  <c:v>9</c:v>
                </c:pt>
                <c:pt idx="60">
                  <c:v>10</c:v>
                </c:pt>
                <c:pt idx="61">
                  <c:v>11</c:v>
                </c:pt>
                <c:pt idx="62">
                  <c:v>12</c:v>
                </c:pt>
                <c:pt idx="63">
                  <c:v>13</c:v>
                </c:pt>
                <c:pt idx="64">
                  <c:v>14</c:v>
                </c:pt>
                <c:pt idx="65">
                  <c:v>5</c:v>
                </c:pt>
                <c:pt idx="66">
                  <c:v>6</c:v>
                </c:pt>
                <c:pt idx="67">
                  <c:v>7</c:v>
                </c:pt>
                <c:pt idx="68">
                  <c:v>8</c:v>
                </c:pt>
                <c:pt idx="69">
                  <c:v>9</c:v>
                </c:pt>
                <c:pt idx="70">
                  <c:v>10</c:v>
                </c:pt>
                <c:pt idx="71">
                  <c:v>11</c:v>
                </c:pt>
                <c:pt idx="72">
                  <c:v>12</c:v>
                </c:pt>
                <c:pt idx="73">
                  <c:v>13</c:v>
                </c:pt>
                <c:pt idx="74">
                  <c:v>14</c:v>
                </c:pt>
                <c:pt idx="75">
                  <c:v>6</c:v>
                </c:pt>
                <c:pt idx="76">
                  <c:v>7</c:v>
                </c:pt>
                <c:pt idx="77">
                  <c:v>8</c:v>
                </c:pt>
                <c:pt idx="78">
                  <c:v>9</c:v>
                </c:pt>
                <c:pt idx="79">
                  <c:v>10</c:v>
                </c:pt>
                <c:pt idx="80">
                  <c:v>11</c:v>
                </c:pt>
                <c:pt idx="81">
                  <c:v>12</c:v>
                </c:pt>
                <c:pt idx="82">
                  <c:v>13</c:v>
                </c:pt>
                <c:pt idx="83">
                  <c:v>14</c:v>
                </c:pt>
                <c:pt idx="84">
                  <c:v>7</c:v>
                </c:pt>
                <c:pt idx="85">
                  <c:v>8</c:v>
                </c:pt>
                <c:pt idx="86">
                  <c:v>9</c:v>
                </c:pt>
                <c:pt idx="87">
                  <c:v>10</c:v>
                </c:pt>
                <c:pt idx="88">
                  <c:v>11</c:v>
                </c:pt>
                <c:pt idx="89">
                  <c:v>12</c:v>
                </c:pt>
                <c:pt idx="90">
                  <c:v>13</c:v>
                </c:pt>
                <c:pt idx="91">
                  <c:v>14</c:v>
                </c:pt>
                <c:pt idx="92">
                  <c:v>8</c:v>
                </c:pt>
                <c:pt idx="93">
                  <c:v>9</c:v>
                </c:pt>
                <c:pt idx="94">
                  <c:v>10</c:v>
                </c:pt>
                <c:pt idx="95">
                  <c:v>11</c:v>
                </c:pt>
                <c:pt idx="96">
                  <c:v>12</c:v>
                </c:pt>
                <c:pt idx="97">
                  <c:v>13</c:v>
                </c:pt>
                <c:pt idx="98">
                  <c:v>14</c:v>
                </c:pt>
                <c:pt idx="99">
                  <c:v>9</c:v>
                </c:pt>
                <c:pt idx="100">
                  <c:v>10</c:v>
                </c:pt>
                <c:pt idx="101">
                  <c:v>11</c:v>
                </c:pt>
                <c:pt idx="102">
                  <c:v>12</c:v>
                </c:pt>
                <c:pt idx="103">
                  <c:v>13</c:v>
                </c:pt>
                <c:pt idx="104">
                  <c:v>14</c:v>
                </c:pt>
                <c:pt idx="105">
                  <c:v>10</c:v>
                </c:pt>
                <c:pt idx="106">
                  <c:v>11</c:v>
                </c:pt>
                <c:pt idx="107">
                  <c:v>12</c:v>
                </c:pt>
                <c:pt idx="108">
                  <c:v>13</c:v>
                </c:pt>
                <c:pt idx="109">
                  <c:v>14</c:v>
                </c:pt>
                <c:pt idx="110">
                  <c:v>11</c:v>
                </c:pt>
                <c:pt idx="111">
                  <c:v>12</c:v>
                </c:pt>
                <c:pt idx="112">
                  <c:v>13</c:v>
                </c:pt>
                <c:pt idx="113">
                  <c:v>14</c:v>
                </c:pt>
                <c:pt idx="114">
                  <c:v>12</c:v>
                </c:pt>
                <c:pt idx="115">
                  <c:v>13</c:v>
                </c:pt>
                <c:pt idx="116">
                  <c:v>14</c:v>
                </c:pt>
                <c:pt idx="117">
                  <c:v>13</c:v>
                </c:pt>
                <c:pt idx="118">
                  <c:v>14</c:v>
                </c:pt>
                <c:pt idx="119">
                  <c:v>14</c:v>
                </c:pt>
              </c:numCache>
            </c:numRef>
          </c:xVal>
          <c:yVal>
            <c:numRef>
              <c:f>'ResidualMatrix(IndexFunction)'!$C$26:$C$145</c:f>
              <c:numCache/>
            </c:numRef>
          </c:yVal>
          <c:smooth val="0"/>
        </c:ser>
        <c:axId val="42939842"/>
        <c:axId val="50914259"/>
      </c:scatterChart>
      <c:valAx>
        <c:axId val="42939842"/>
        <c:scaling>
          <c:orientation val="minMax"/>
        </c:scaling>
        <c:axPos val="b"/>
        <c:title>
          <c:tx>
            <c:rich>
              <a:bodyPr vert="horz" rot="0" anchor="ctr"/>
              <a:lstStyle/>
              <a:p>
                <a:pPr algn="ctr">
                  <a:defRPr/>
                </a:pPr>
                <a:r>
                  <a:rPr lang="en-US" cap="none" sz="1150" b="1" i="0" u="none" baseline="0">
                    <a:latin typeface="Arial"/>
                    <a:ea typeface="Arial"/>
                    <a:cs typeface="Arial"/>
                  </a:rPr>
                  <a:t>x2</a:t>
                </a:r>
              </a:p>
            </c:rich>
          </c:tx>
          <c:layout/>
          <c:overlay val="0"/>
          <c:spPr>
            <a:noFill/>
            <a:ln>
              <a:noFill/>
            </a:ln>
          </c:spPr>
        </c:title>
        <c:delete val="0"/>
        <c:numFmt formatCode="General" sourceLinked="1"/>
        <c:majorTickMark val="in"/>
        <c:minorTickMark val="none"/>
        <c:tickLblPos val="nextTo"/>
        <c:crossAx val="50914259"/>
        <c:crosses val="autoZero"/>
        <c:crossBetween val="midCat"/>
        <c:dispUnits/>
      </c:valAx>
      <c:valAx>
        <c:axId val="50914259"/>
        <c:scaling>
          <c:orientation val="minMax"/>
        </c:scaling>
        <c:axPos val="l"/>
        <c:title>
          <c:tx>
            <c:rich>
              <a:bodyPr vert="horz" rot="-5400000" anchor="ctr"/>
              <a:lstStyle/>
              <a:p>
                <a:pPr algn="ctr">
                  <a:defRPr/>
                </a:pPr>
                <a:r>
                  <a:rPr lang="en-US" cap="none" sz="1150" b="1" i="0" u="none" baseline="0">
                    <a:latin typeface="Arial"/>
                    <a:ea typeface="Arial"/>
                    <a:cs typeface="Arial"/>
                  </a:rPr>
                  <a:t>Residuals</a:t>
                </a:r>
              </a:p>
            </c:rich>
          </c:tx>
          <c:layout/>
          <c:overlay val="0"/>
          <c:spPr>
            <a:noFill/>
            <a:ln>
              <a:noFill/>
            </a:ln>
          </c:spPr>
        </c:title>
        <c:delete val="0"/>
        <c:numFmt formatCode="General" sourceLinked="1"/>
        <c:majorTickMark val="in"/>
        <c:minorTickMark val="none"/>
        <c:tickLblPos val="nextTo"/>
        <c:crossAx val="4293984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x1  Residual Plot</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StableRatesData!$C$11:$C$130</c:f>
              <c:numCach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0</c:v>
                </c:pt>
                <c:pt idx="16">
                  <c:v>1</c:v>
                </c:pt>
                <c:pt idx="17">
                  <c:v>2</c:v>
                </c:pt>
                <c:pt idx="18">
                  <c:v>3</c:v>
                </c:pt>
                <c:pt idx="19">
                  <c:v>4</c:v>
                </c:pt>
                <c:pt idx="20">
                  <c:v>5</c:v>
                </c:pt>
                <c:pt idx="21">
                  <c:v>6</c:v>
                </c:pt>
                <c:pt idx="22">
                  <c:v>7</c:v>
                </c:pt>
                <c:pt idx="23">
                  <c:v>8</c:v>
                </c:pt>
                <c:pt idx="24">
                  <c:v>9</c:v>
                </c:pt>
                <c:pt idx="25">
                  <c:v>10</c:v>
                </c:pt>
                <c:pt idx="26">
                  <c:v>11</c:v>
                </c:pt>
                <c:pt idx="27">
                  <c:v>12</c:v>
                </c:pt>
                <c:pt idx="28">
                  <c:v>13</c:v>
                </c:pt>
                <c:pt idx="29">
                  <c:v>0</c:v>
                </c:pt>
                <c:pt idx="30">
                  <c:v>1</c:v>
                </c:pt>
                <c:pt idx="31">
                  <c:v>2</c:v>
                </c:pt>
                <c:pt idx="32">
                  <c:v>3</c:v>
                </c:pt>
                <c:pt idx="33">
                  <c:v>4</c:v>
                </c:pt>
                <c:pt idx="34">
                  <c:v>5</c:v>
                </c:pt>
                <c:pt idx="35">
                  <c:v>6</c:v>
                </c:pt>
                <c:pt idx="36">
                  <c:v>7</c:v>
                </c:pt>
                <c:pt idx="37">
                  <c:v>8</c:v>
                </c:pt>
                <c:pt idx="38">
                  <c:v>9</c:v>
                </c:pt>
                <c:pt idx="39">
                  <c:v>10</c:v>
                </c:pt>
                <c:pt idx="40">
                  <c:v>11</c:v>
                </c:pt>
                <c:pt idx="41">
                  <c:v>12</c:v>
                </c:pt>
                <c:pt idx="42">
                  <c:v>0</c:v>
                </c:pt>
                <c:pt idx="43">
                  <c:v>1</c:v>
                </c:pt>
                <c:pt idx="44">
                  <c:v>2</c:v>
                </c:pt>
                <c:pt idx="45">
                  <c:v>3</c:v>
                </c:pt>
                <c:pt idx="46">
                  <c:v>4</c:v>
                </c:pt>
                <c:pt idx="47">
                  <c:v>5</c:v>
                </c:pt>
                <c:pt idx="48">
                  <c:v>6</c:v>
                </c:pt>
                <c:pt idx="49">
                  <c:v>7</c:v>
                </c:pt>
                <c:pt idx="50">
                  <c:v>8</c:v>
                </c:pt>
                <c:pt idx="51">
                  <c:v>9</c:v>
                </c:pt>
                <c:pt idx="52">
                  <c:v>10</c:v>
                </c:pt>
                <c:pt idx="53">
                  <c:v>11</c:v>
                </c:pt>
                <c:pt idx="54">
                  <c:v>0</c:v>
                </c:pt>
                <c:pt idx="55">
                  <c:v>1</c:v>
                </c:pt>
                <c:pt idx="56">
                  <c:v>2</c:v>
                </c:pt>
                <c:pt idx="57">
                  <c:v>3</c:v>
                </c:pt>
                <c:pt idx="58">
                  <c:v>4</c:v>
                </c:pt>
                <c:pt idx="59">
                  <c:v>5</c:v>
                </c:pt>
                <c:pt idx="60">
                  <c:v>6</c:v>
                </c:pt>
                <c:pt idx="61">
                  <c:v>7</c:v>
                </c:pt>
                <c:pt idx="62">
                  <c:v>8</c:v>
                </c:pt>
                <c:pt idx="63">
                  <c:v>9</c:v>
                </c:pt>
                <c:pt idx="64">
                  <c:v>10</c:v>
                </c:pt>
                <c:pt idx="65">
                  <c:v>0</c:v>
                </c:pt>
                <c:pt idx="66">
                  <c:v>1</c:v>
                </c:pt>
                <c:pt idx="67">
                  <c:v>2</c:v>
                </c:pt>
                <c:pt idx="68">
                  <c:v>3</c:v>
                </c:pt>
                <c:pt idx="69">
                  <c:v>4</c:v>
                </c:pt>
                <c:pt idx="70">
                  <c:v>5</c:v>
                </c:pt>
                <c:pt idx="71">
                  <c:v>6</c:v>
                </c:pt>
                <c:pt idx="72">
                  <c:v>7</c:v>
                </c:pt>
                <c:pt idx="73">
                  <c:v>8</c:v>
                </c:pt>
                <c:pt idx="74">
                  <c:v>9</c:v>
                </c:pt>
                <c:pt idx="75">
                  <c:v>0</c:v>
                </c:pt>
                <c:pt idx="76">
                  <c:v>1</c:v>
                </c:pt>
                <c:pt idx="77">
                  <c:v>2</c:v>
                </c:pt>
                <c:pt idx="78">
                  <c:v>3</c:v>
                </c:pt>
                <c:pt idx="79">
                  <c:v>4</c:v>
                </c:pt>
                <c:pt idx="80">
                  <c:v>5</c:v>
                </c:pt>
                <c:pt idx="81">
                  <c:v>6</c:v>
                </c:pt>
                <c:pt idx="82">
                  <c:v>7</c:v>
                </c:pt>
                <c:pt idx="83">
                  <c:v>8</c:v>
                </c:pt>
                <c:pt idx="84">
                  <c:v>0</c:v>
                </c:pt>
                <c:pt idx="85">
                  <c:v>1</c:v>
                </c:pt>
                <c:pt idx="86">
                  <c:v>2</c:v>
                </c:pt>
                <c:pt idx="87">
                  <c:v>3</c:v>
                </c:pt>
                <c:pt idx="88">
                  <c:v>4</c:v>
                </c:pt>
                <c:pt idx="89">
                  <c:v>5</c:v>
                </c:pt>
                <c:pt idx="90">
                  <c:v>6</c:v>
                </c:pt>
                <c:pt idx="91">
                  <c:v>7</c:v>
                </c:pt>
                <c:pt idx="92">
                  <c:v>0</c:v>
                </c:pt>
                <c:pt idx="93">
                  <c:v>1</c:v>
                </c:pt>
                <c:pt idx="94">
                  <c:v>2</c:v>
                </c:pt>
                <c:pt idx="95">
                  <c:v>3</c:v>
                </c:pt>
                <c:pt idx="96">
                  <c:v>4</c:v>
                </c:pt>
                <c:pt idx="97">
                  <c:v>5</c:v>
                </c:pt>
                <c:pt idx="98">
                  <c:v>6</c:v>
                </c:pt>
                <c:pt idx="99">
                  <c:v>0</c:v>
                </c:pt>
                <c:pt idx="100">
                  <c:v>1</c:v>
                </c:pt>
                <c:pt idx="101">
                  <c:v>2</c:v>
                </c:pt>
                <c:pt idx="102">
                  <c:v>3</c:v>
                </c:pt>
                <c:pt idx="103">
                  <c:v>4</c:v>
                </c:pt>
                <c:pt idx="104">
                  <c:v>5</c:v>
                </c:pt>
                <c:pt idx="105">
                  <c:v>0</c:v>
                </c:pt>
                <c:pt idx="106">
                  <c:v>1</c:v>
                </c:pt>
                <c:pt idx="107">
                  <c:v>2</c:v>
                </c:pt>
                <c:pt idx="108">
                  <c:v>3</c:v>
                </c:pt>
                <c:pt idx="109">
                  <c:v>4</c:v>
                </c:pt>
                <c:pt idx="110">
                  <c:v>0</c:v>
                </c:pt>
                <c:pt idx="111">
                  <c:v>1</c:v>
                </c:pt>
                <c:pt idx="112">
                  <c:v>2</c:v>
                </c:pt>
                <c:pt idx="113">
                  <c:v>3</c:v>
                </c:pt>
                <c:pt idx="114">
                  <c:v>0</c:v>
                </c:pt>
                <c:pt idx="115">
                  <c:v>1</c:v>
                </c:pt>
                <c:pt idx="116">
                  <c:v>2</c:v>
                </c:pt>
                <c:pt idx="117">
                  <c:v>0</c:v>
                </c:pt>
                <c:pt idx="118">
                  <c:v>1</c:v>
                </c:pt>
                <c:pt idx="119">
                  <c:v>0</c:v>
                </c:pt>
              </c:numCache>
            </c:numRef>
          </c:xVal>
          <c:yVal>
            <c:numRef>
              <c:f>'ResidualMatrix(VBAmacro)'!$C$26:$C$145</c:f>
              <c:numCache>
                <c:ptCount val="120"/>
                <c:pt idx="0">
                  <c:v>-0.033952851093561165</c:v>
                </c:pt>
                <c:pt idx="1">
                  <c:v>-0.04183921397156887</c:v>
                </c:pt>
                <c:pt idx="2">
                  <c:v>0.11525240830695793</c:v>
                </c:pt>
                <c:pt idx="3">
                  <c:v>-0.01193357918394966</c:v>
                </c:pt>
                <c:pt idx="4">
                  <c:v>0.11463345947922754</c:v>
                </c:pt>
                <c:pt idx="5">
                  <c:v>0.042889842107268095</c:v>
                </c:pt>
                <c:pt idx="6">
                  <c:v>0.04468343348488446</c:v>
                </c:pt>
                <c:pt idx="7">
                  <c:v>-0.031501015988594006</c:v>
                </c:pt>
                <c:pt idx="8">
                  <c:v>-0.1150374064070867</c:v>
                </c:pt>
                <c:pt idx="9">
                  <c:v>0.1026545541219086</c:v>
                </c:pt>
                <c:pt idx="10">
                  <c:v>-0.014384941591954359</c:v>
                </c:pt>
                <c:pt idx="11">
                  <c:v>0.10471825678617463</c:v>
                </c:pt>
                <c:pt idx="12">
                  <c:v>0.0893882510924513</c:v>
                </c:pt>
                <c:pt idx="13">
                  <c:v>0.0012996109452085847</c:v>
                </c:pt>
                <c:pt idx="14">
                  <c:v>0.10550383645028738</c:v>
                </c:pt>
                <c:pt idx="15">
                  <c:v>-0.10747810873595398</c:v>
                </c:pt>
                <c:pt idx="16">
                  <c:v>-0.18514409061492287</c:v>
                </c:pt>
                <c:pt idx="17">
                  <c:v>-0.09849135238821027</c:v>
                </c:pt>
                <c:pt idx="18">
                  <c:v>0.0016664860303574613</c:v>
                </c:pt>
                <c:pt idx="19">
                  <c:v>-0.06319022456743362</c:v>
                </c:pt>
                <c:pt idx="20">
                  <c:v>-0.06552407930154658</c:v>
                </c:pt>
                <c:pt idx="21">
                  <c:v>0.04713895589282657</c:v>
                </c:pt>
                <c:pt idx="22">
                  <c:v>-0.0738708283275944</c:v>
                </c:pt>
                <c:pt idx="23">
                  <c:v>-0.002797259966479615</c:v>
                </c:pt>
                <c:pt idx="24">
                  <c:v>-0.10294917954706406</c:v>
                </c:pt>
                <c:pt idx="25">
                  <c:v>-0.06916076801274507</c:v>
                </c:pt>
                <c:pt idx="26">
                  <c:v>0.07126219011529678</c:v>
                </c:pt>
                <c:pt idx="27">
                  <c:v>-0.10195181996519587</c:v>
                </c:pt>
                <c:pt idx="28">
                  <c:v>0.13053008951274592</c:v>
                </c:pt>
                <c:pt idx="29">
                  <c:v>-0.10251661460611317</c:v>
                </c:pt>
                <c:pt idx="30">
                  <c:v>-0.12397640891012429</c:v>
                </c:pt>
                <c:pt idx="31">
                  <c:v>-0.11997884279717574</c:v>
                </c:pt>
                <c:pt idx="32">
                  <c:v>0.13115897052756154</c:v>
                </c:pt>
                <c:pt idx="33">
                  <c:v>0.020698849535220276</c:v>
                </c:pt>
                <c:pt idx="34">
                  <c:v>0.1346555451660869</c:v>
                </c:pt>
                <c:pt idx="35">
                  <c:v>0.08779990710188734</c:v>
                </c:pt>
                <c:pt idx="36">
                  <c:v>0.10341315758487113</c:v>
                </c:pt>
                <c:pt idx="37">
                  <c:v>0.028696305081236773</c:v>
                </c:pt>
                <c:pt idx="38">
                  <c:v>0.033494621127434954</c:v>
                </c:pt>
                <c:pt idx="39">
                  <c:v>-0.19033128315157732</c:v>
                </c:pt>
                <c:pt idx="40">
                  <c:v>0.01419158200405235</c:v>
                </c:pt>
                <c:pt idx="41">
                  <c:v>0.06005028572733373</c:v>
                </c:pt>
                <c:pt idx="42">
                  <c:v>0.007362138801140006</c:v>
                </c:pt>
                <c:pt idx="43">
                  <c:v>0.044545305067941854</c:v>
                </c:pt>
                <c:pt idx="44">
                  <c:v>-0.16814887967704628</c:v>
                </c:pt>
                <c:pt idx="45">
                  <c:v>-0.14328482499039197</c:v>
                </c:pt>
                <c:pt idx="46">
                  <c:v>0.008402756656016308</c:v>
                </c:pt>
                <c:pt idx="47">
                  <c:v>0.01957071455046666</c:v>
                </c:pt>
                <c:pt idx="48">
                  <c:v>0.11691033590724764</c:v>
                </c:pt>
                <c:pt idx="49">
                  <c:v>0.1196221383781193</c:v>
                </c:pt>
                <c:pt idx="50">
                  <c:v>0.0462224962788369</c:v>
                </c:pt>
                <c:pt idx="51">
                  <c:v>-0.1392925780170149</c:v>
                </c:pt>
                <c:pt idx="52">
                  <c:v>0.0688520195984772</c:v>
                </c:pt>
                <c:pt idx="53">
                  <c:v>0.09525593909915742</c:v>
                </c:pt>
                <c:pt idx="54">
                  <c:v>0.1218239958733669</c:v>
                </c:pt>
                <c:pt idx="55">
                  <c:v>-0.033001495480574405</c:v>
                </c:pt>
                <c:pt idx="56">
                  <c:v>0.03078296729296426</c:v>
                </c:pt>
                <c:pt idx="57">
                  <c:v>0.06788434992620829</c:v>
                </c:pt>
                <c:pt idx="58">
                  <c:v>-0.05909155176600578</c:v>
                </c:pt>
                <c:pt idx="59">
                  <c:v>-0.13184889371969</c:v>
                </c:pt>
                <c:pt idx="60">
                  <c:v>0.014342741991915986</c:v>
                </c:pt>
                <c:pt idx="61">
                  <c:v>0.09770930837060376</c:v>
                </c:pt>
                <c:pt idx="62">
                  <c:v>-0.02362602863550478</c:v>
                </c:pt>
                <c:pt idx="63">
                  <c:v>0.09818596158674353</c:v>
                </c:pt>
                <c:pt idx="64">
                  <c:v>-0.03376353574395985</c:v>
                </c:pt>
                <c:pt idx="65">
                  <c:v>-0.06986558432202017</c:v>
                </c:pt>
                <c:pt idx="66">
                  <c:v>-0.2284715097610146</c:v>
                </c:pt>
                <c:pt idx="67">
                  <c:v>-0.12042064544754005</c:v>
                </c:pt>
                <c:pt idx="68">
                  <c:v>0.015488443048703004</c:v>
                </c:pt>
                <c:pt idx="69">
                  <c:v>-0.17579130649568775</c:v>
                </c:pt>
                <c:pt idx="70">
                  <c:v>0.11705548564559187</c:v>
                </c:pt>
                <c:pt idx="71">
                  <c:v>0.15726554428358241</c:v>
                </c:pt>
                <c:pt idx="72">
                  <c:v>0.042393669003994106</c:v>
                </c:pt>
                <c:pt idx="73">
                  <c:v>0.06279371358814423</c:v>
                </c:pt>
                <c:pt idx="74">
                  <c:v>-0.16822182298859722</c:v>
                </c:pt>
                <c:pt idx="75">
                  <c:v>-0.06909241903118613</c:v>
                </c:pt>
                <c:pt idx="76">
                  <c:v>-0.04226003432418146</c:v>
                </c:pt>
                <c:pt idx="77">
                  <c:v>0.08238653460185219</c:v>
                </c:pt>
                <c:pt idx="78">
                  <c:v>0.04385313830717763</c:v>
                </c:pt>
                <c:pt idx="79">
                  <c:v>-0.09589755955831691</c:v>
                </c:pt>
                <c:pt idx="80">
                  <c:v>-0.05915894638617658</c:v>
                </c:pt>
                <c:pt idx="81">
                  <c:v>-0.0159241814145048</c:v>
                </c:pt>
                <c:pt idx="82">
                  <c:v>-0.06101160794078808</c:v>
                </c:pt>
                <c:pt idx="83">
                  <c:v>0.003383994709119875</c:v>
                </c:pt>
                <c:pt idx="84">
                  <c:v>-0.005149992581591434</c:v>
                </c:pt>
                <c:pt idx="85">
                  <c:v>0.031522095286319995</c:v>
                </c:pt>
                <c:pt idx="86">
                  <c:v>0.11038459259674838</c:v>
                </c:pt>
                <c:pt idx="87">
                  <c:v>-0.02551627417880198</c:v>
                </c:pt>
                <c:pt idx="88">
                  <c:v>0.08204422955077106</c:v>
                </c:pt>
                <c:pt idx="89">
                  <c:v>0.11624626014630834</c:v>
                </c:pt>
                <c:pt idx="90">
                  <c:v>-0.0647815302075383</c:v>
                </c:pt>
                <c:pt idx="91">
                  <c:v>0.11114510796434374</c:v>
                </c:pt>
                <c:pt idx="92">
                  <c:v>0.17720996968371416</c:v>
                </c:pt>
                <c:pt idx="93">
                  <c:v>-0.09601116381094954</c:v>
                </c:pt>
                <c:pt idx="94">
                  <c:v>0.06768152248121595</c:v>
                </c:pt>
                <c:pt idx="95">
                  <c:v>0.01444545336121017</c:v>
                </c:pt>
                <c:pt idx="96">
                  <c:v>0.10796278542705373</c:v>
                </c:pt>
                <c:pt idx="97">
                  <c:v>-0.021671450821392213</c:v>
                </c:pt>
                <c:pt idx="98">
                  <c:v>-0.07624965072573886</c:v>
                </c:pt>
                <c:pt idx="99">
                  <c:v>-0.0697919105640139</c:v>
                </c:pt>
                <c:pt idx="100">
                  <c:v>0.21820853354857483</c:v>
                </c:pt>
                <c:pt idx="101">
                  <c:v>-0.06676648497136028</c:v>
                </c:pt>
                <c:pt idx="102">
                  <c:v>0.04057838033317651</c:v>
                </c:pt>
                <c:pt idx="103">
                  <c:v>-0.047897843854347144</c:v>
                </c:pt>
                <c:pt idx="104">
                  <c:v>-0.0004285506600680833</c:v>
                </c:pt>
                <c:pt idx="105">
                  <c:v>0.09473166645044806</c:v>
                </c:pt>
                <c:pt idx="106">
                  <c:v>0.14264722944782982</c:v>
                </c:pt>
                <c:pt idx="107">
                  <c:v>0.002402253447050029</c:v>
                </c:pt>
                <c:pt idx="108">
                  <c:v>0.04999487877390685</c:v>
                </c:pt>
                <c:pt idx="109">
                  <c:v>-0.012054357187450293</c:v>
                </c:pt>
                <c:pt idx="110">
                  <c:v>-0.05079444414954182</c:v>
                </c:pt>
                <c:pt idx="111">
                  <c:v>-0.07497492225283686</c:v>
                </c:pt>
                <c:pt idx="112">
                  <c:v>-0.098915821735158</c:v>
                </c:pt>
                <c:pt idx="113">
                  <c:v>0.030505547958954438</c:v>
                </c:pt>
                <c:pt idx="114">
                  <c:v>-0.006658393773918192</c:v>
                </c:pt>
                <c:pt idx="115">
                  <c:v>0.08809432922789817</c:v>
                </c:pt>
                <c:pt idx="116">
                  <c:v>0.15956736539110317</c:v>
                </c:pt>
                <c:pt idx="117">
                  <c:v>-0.016420865032719334</c:v>
                </c:pt>
                <c:pt idx="118">
                  <c:v>-0.21405235117009092</c:v>
                </c:pt>
                <c:pt idx="119">
                  <c:v>0.08805132468486221</c:v>
                </c:pt>
              </c:numCache>
            </c:numRef>
          </c:yVal>
          <c:smooth val="0"/>
        </c:ser>
        <c:axId val="55575148"/>
        <c:axId val="30414285"/>
      </c:scatterChart>
      <c:valAx>
        <c:axId val="55575148"/>
        <c:scaling>
          <c:orientation val="minMax"/>
        </c:scaling>
        <c:axPos val="b"/>
        <c:title>
          <c:tx>
            <c:rich>
              <a:bodyPr vert="horz" rot="0" anchor="ctr"/>
              <a:lstStyle/>
              <a:p>
                <a:pPr algn="ctr">
                  <a:defRPr/>
                </a:pPr>
                <a:r>
                  <a:rPr lang="en-US" cap="none" sz="1000" b="1" i="0" u="none" baseline="0">
                    <a:latin typeface="Arial"/>
                    <a:ea typeface="Arial"/>
                    <a:cs typeface="Arial"/>
                  </a:rPr>
                  <a:t>x1</a:t>
                </a:r>
              </a:p>
            </c:rich>
          </c:tx>
          <c:layout/>
          <c:overlay val="0"/>
          <c:spPr>
            <a:noFill/>
            <a:ln>
              <a:noFill/>
            </a:ln>
          </c:spPr>
        </c:title>
        <c:delete val="0"/>
        <c:numFmt formatCode="General" sourceLinked="1"/>
        <c:majorTickMark val="in"/>
        <c:minorTickMark val="none"/>
        <c:tickLblPos val="nextTo"/>
        <c:crossAx val="30414285"/>
        <c:crosses val="autoZero"/>
        <c:crossBetween val="midCat"/>
        <c:dispUnits/>
      </c:valAx>
      <c:valAx>
        <c:axId val="30414285"/>
        <c:scaling>
          <c:orientation val="minMax"/>
        </c:scaling>
        <c:axPos val="l"/>
        <c:title>
          <c:tx>
            <c:rich>
              <a:bodyPr vert="horz" rot="-5400000" anchor="ctr"/>
              <a:lstStyle/>
              <a:p>
                <a:pPr algn="ctr">
                  <a:defRPr/>
                </a:pPr>
                <a:r>
                  <a:rPr lang="en-US" cap="none" sz="1000" b="1" i="0" u="none" baseline="0">
                    <a:latin typeface="Arial"/>
                    <a:ea typeface="Arial"/>
                    <a:cs typeface="Arial"/>
                  </a:rPr>
                  <a:t>Residuals</a:t>
                </a:r>
              </a:p>
            </c:rich>
          </c:tx>
          <c:layout/>
          <c:overlay val="0"/>
          <c:spPr>
            <a:noFill/>
            <a:ln>
              <a:noFill/>
            </a:ln>
          </c:spPr>
        </c:title>
        <c:delete val="0"/>
        <c:numFmt formatCode="General" sourceLinked="1"/>
        <c:majorTickMark val="in"/>
        <c:minorTickMark val="none"/>
        <c:tickLblPos val="nextTo"/>
        <c:crossAx val="5557514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x2  Residual Plot</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StableRatesData!$D$11:$D$130</c:f>
              <c:numCach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c:v>
                </c:pt>
                <c:pt idx="16">
                  <c:v>2</c:v>
                </c:pt>
                <c:pt idx="17">
                  <c:v>3</c:v>
                </c:pt>
                <c:pt idx="18">
                  <c:v>4</c:v>
                </c:pt>
                <c:pt idx="19">
                  <c:v>5</c:v>
                </c:pt>
                <c:pt idx="20">
                  <c:v>6</c:v>
                </c:pt>
                <c:pt idx="21">
                  <c:v>7</c:v>
                </c:pt>
                <c:pt idx="22">
                  <c:v>8</c:v>
                </c:pt>
                <c:pt idx="23">
                  <c:v>9</c:v>
                </c:pt>
                <c:pt idx="24">
                  <c:v>10</c:v>
                </c:pt>
                <c:pt idx="25">
                  <c:v>11</c:v>
                </c:pt>
                <c:pt idx="26">
                  <c:v>12</c:v>
                </c:pt>
                <c:pt idx="27">
                  <c:v>13</c:v>
                </c:pt>
                <c:pt idx="28">
                  <c:v>14</c:v>
                </c:pt>
                <c:pt idx="29">
                  <c:v>2</c:v>
                </c:pt>
                <c:pt idx="30">
                  <c:v>3</c:v>
                </c:pt>
                <c:pt idx="31">
                  <c:v>4</c:v>
                </c:pt>
                <c:pt idx="32">
                  <c:v>5</c:v>
                </c:pt>
                <c:pt idx="33">
                  <c:v>6</c:v>
                </c:pt>
                <c:pt idx="34">
                  <c:v>7</c:v>
                </c:pt>
                <c:pt idx="35">
                  <c:v>8</c:v>
                </c:pt>
                <c:pt idx="36">
                  <c:v>9</c:v>
                </c:pt>
                <c:pt idx="37">
                  <c:v>10</c:v>
                </c:pt>
                <c:pt idx="38">
                  <c:v>11</c:v>
                </c:pt>
                <c:pt idx="39">
                  <c:v>12</c:v>
                </c:pt>
                <c:pt idx="40">
                  <c:v>13</c:v>
                </c:pt>
                <c:pt idx="41">
                  <c:v>14</c:v>
                </c:pt>
                <c:pt idx="42">
                  <c:v>3</c:v>
                </c:pt>
                <c:pt idx="43">
                  <c:v>4</c:v>
                </c:pt>
                <c:pt idx="44">
                  <c:v>5</c:v>
                </c:pt>
                <c:pt idx="45">
                  <c:v>6</c:v>
                </c:pt>
                <c:pt idx="46">
                  <c:v>7</c:v>
                </c:pt>
                <c:pt idx="47">
                  <c:v>8</c:v>
                </c:pt>
                <c:pt idx="48">
                  <c:v>9</c:v>
                </c:pt>
                <c:pt idx="49">
                  <c:v>10</c:v>
                </c:pt>
                <c:pt idx="50">
                  <c:v>11</c:v>
                </c:pt>
                <c:pt idx="51">
                  <c:v>12</c:v>
                </c:pt>
                <c:pt idx="52">
                  <c:v>13</c:v>
                </c:pt>
                <c:pt idx="53">
                  <c:v>14</c:v>
                </c:pt>
                <c:pt idx="54">
                  <c:v>4</c:v>
                </c:pt>
                <c:pt idx="55">
                  <c:v>5</c:v>
                </c:pt>
                <c:pt idx="56">
                  <c:v>6</c:v>
                </c:pt>
                <c:pt idx="57">
                  <c:v>7</c:v>
                </c:pt>
                <c:pt idx="58">
                  <c:v>8</c:v>
                </c:pt>
                <c:pt idx="59">
                  <c:v>9</c:v>
                </c:pt>
                <c:pt idx="60">
                  <c:v>10</c:v>
                </c:pt>
                <c:pt idx="61">
                  <c:v>11</c:v>
                </c:pt>
                <c:pt idx="62">
                  <c:v>12</c:v>
                </c:pt>
                <c:pt idx="63">
                  <c:v>13</c:v>
                </c:pt>
                <c:pt idx="64">
                  <c:v>14</c:v>
                </c:pt>
                <c:pt idx="65">
                  <c:v>5</c:v>
                </c:pt>
                <c:pt idx="66">
                  <c:v>6</c:v>
                </c:pt>
                <c:pt idx="67">
                  <c:v>7</c:v>
                </c:pt>
                <c:pt idx="68">
                  <c:v>8</c:v>
                </c:pt>
                <c:pt idx="69">
                  <c:v>9</c:v>
                </c:pt>
                <c:pt idx="70">
                  <c:v>10</c:v>
                </c:pt>
                <c:pt idx="71">
                  <c:v>11</c:v>
                </c:pt>
                <c:pt idx="72">
                  <c:v>12</c:v>
                </c:pt>
                <c:pt idx="73">
                  <c:v>13</c:v>
                </c:pt>
                <c:pt idx="74">
                  <c:v>14</c:v>
                </c:pt>
                <c:pt idx="75">
                  <c:v>6</c:v>
                </c:pt>
                <c:pt idx="76">
                  <c:v>7</c:v>
                </c:pt>
                <c:pt idx="77">
                  <c:v>8</c:v>
                </c:pt>
                <c:pt idx="78">
                  <c:v>9</c:v>
                </c:pt>
                <c:pt idx="79">
                  <c:v>10</c:v>
                </c:pt>
                <c:pt idx="80">
                  <c:v>11</c:v>
                </c:pt>
                <c:pt idx="81">
                  <c:v>12</c:v>
                </c:pt>
                <c:pt idx="82">
                  <c:v>13</c:v>
                </c:pt>
                <c:pt idx="83">
                  <c:v>14</c:v>
                </c:pt>
                <c:pt idx="84">
                  <c:v>7</c:v>
                </c:pt>
                <c:pt idx="85">
                  <c:v>8</c:v>
                </c:pt>
                <c:pt idx="86">
                  <c:v>9</c:v>
                </c:pt>
                <c:pt idx="87">
                  <c:v>10</c:v>
                </c:pt>
                <c:pt idx="88">
                  <c:v>11</c:v>
                </c:pt>
                <c:pt idx="89">
                  <c:v>12</c:v>
                </c:pt>
                <c:pt idx="90">
                  <c:v>13</c:v>
                </c:pt>
                <c:pt idx="91">
                  <c:v>14</c:v>
                </c:pt>
                <c:pt idx="92">
                  <c:v>8</c:v>
                </c:pt>
                <c:pt idx="93">
                  <c:v>9</c:v>
                </c:pt>
                <c:pt idx="94">
                  <c:v>10</c:v>
                </c:pt>
                <c:pt idx="95">
                  <c:v>11</c:v>
                </c:pt>
                <c:pt idx="96">
                  <c:v>12</c:v>
                </c:pt>
                <c:pt idx="97">
                  <c:v>13</c:v>
                </c:pt>
                <c:pt idx="98">
                  <c:v>14</c:v>
                </c:pt>
                <c:pt idx="99">
                  <c:v>9</c:v>
                </c:pt>
                <c:pt idx="100">
                  <c:v>10</c:v>
                </c:pt>
                <c:pt idx="101">
                  <c:v>11</c:v>
                </c:pt>
                <c:pt idx="102">
                  <c:v>12</c:v>
                </c:pt>
                <c:pt idx="103">
                  <c:v>13</c:v>
                </c:pt>
                <c:pt idx="104">
                  <c:v>14</c:v>
                </c:pt>
                <c:pt idx="105">
                  <c:v>10</c:v>
                </c:pt>
                <c:pt idx="106">
                  <c:v>11</c:v>
                </c:pt>
                <c:pt idx="107">
                  <c:v>12</c:v>
                </c:pt>
                <c:pt idx="108">
                  <c:v>13</c:v>
                </c:pt>
                <c:pt idx="109">
                  <c:v>14</c:v>
                </c:pt>
                <c:pt idx="110">
                  <c:v>11</c:v>
                </c:pt>
                <c:pt idx="111">
                  <c:v>12</c:v>
                </c:pt>
                <c:pt idx="112">
                  <c:v>13</c:v>
                </c:pt>
                <c:pt idx="113">
                  <c:v>14</c:v>
                </c:pt>
                <c:pt idx="114">
                  <c:v>12</c:v>
                </c:pt>
                <c:pt idx="115">
                  <c:v>13</c:v>
                </c:pt>
                <c:pt idx="116">
                  <c:v>14</c:v>
                </c:pt>
                <c:pt idx="117">
                  <c:v>13</c:v>
                </c:pt>
                <c:pt idx="118">
                  <c:v>14</c:v>
                </c:pt>
                <c:pt idx="119">
                  <c:v>14</c:v>
                </c:pt>
              </c:numCache>
            </c:numRef>
          </c:xVal>
          <c:yVal>
            <c:numRef>
              <c:f>'ResidualMatrix(VBAmacro)'!$C$26:$C$145</c:f>
              <c:numCache>
                <c:ptCount val="120"/>
                <c:pt idx="0">
                  <c:v>-0.033952851093561165</c:v>
                </c:pt>
                <c:pt idx="1">
                  <c:v>-0.04183921397156887</c:v>
                </c:pt>
                <c:pt idx="2">
                  <c:v>0.11525240830695793</c:v>
                </c:pt>
                <c:pt idx="3">
                  <c:v>-0.01193357918394966</c:v>
                </c:pt>
                <c:pt idx="4">
                  <c:v>0.11463345947922754</c:v>
                </c:pt>
                <c:pt idx="5">
                  <c:v>0.042889842107268095</c:v>
                </c:pt>
                <c:pt idx="6">
                  <c:v>0.04468343348488446</c:v>
                </c:pt>
                <c:pt idx="7">
                  <c:v>-0.031501015988594006</c:v>
                </c:pt>
                <c:pt idx="8">
                  <c:v>-0.1150374064070867</c:v>
                </c:pt>
                <c:pt idx="9">
                  <c:v>0.1026545541219086</c:v>
                </c:pt>
                <c:pt idx="10">
                  <c:v>-0.014384941591954359</c:v>
                </c:pt>
                <c:pt idx="11">
                  <c:v>0.10471825678617463</c:v>
                </c:pt>
                <c:pt idx="12">
                  <c:v>0.0893882510924513</c:v>
                </c:pt>
                <c:pt idx="13">
                  <c:v>0.0012996109452085847</c:v>
                </c:pt>
                <c:pt idx="14">
                  <c:v>0.10550383645028738</c:v>
                </c:pt>
                <c:pt idx="15">
                  <c:v>-0.10747810873595398</c:v>
                </c:pt>
                <c:pt idx="16">
                  <c:v>-0.18514409061492287</c:v>
                </c:pt>
                <c:pt idx="17">
                  <c:v>-0.09849135238821027</c:v>
                </c:pt>
                <c:pt idx="18">
                  <c:v>0.0016664860303574613</c:v>
                </c:pt>
                <c:pt idx="19">
                  <c:v>-0.06319022456743362</c:v>
                </c:pt>
                <c:pt idx="20">
                  <c:v>-0.06552407930154658</c:v>
                </c:pt>
                <c:pt idx="21">
                  <c:v>0.04713895589282657</c:v>
                </c:pt>
                <c:pt idx="22">
                  <c:v>-0.0738708283275944</c:v>
                </c:pt>
                <c:pt idx="23">
                  <c:v>-0.002797259966479615</c:v>
                </c:pt>
                <c:pt idx="24">
                  <c:v>-0.10294917954706406</c:v>
                </c:pt>
                <c:pt idx="25">
                  <c:v>-0.06916076801274507</c:v>
                </c:pt>
                <c:pt idx="26">
                  <c:v>0.07126219011529678</c:v>
                </c:pt>
                <c:pt idx="27">
                  <c:v>-0.10195181996519587</c:v>
                </c:pt>
                <c:pt idx="28">
                  <c:v>0.13053008951274592</c:v>
                </c:pt>
                <c:pt idx="29">
                  <c:v>-0.10251661460611317</c:v>
                </c:pt>
                <c:pt idx="30">
                  <c:v>-0.12397640891012429</c:v>
                </c:pt>
                <c:pt idx="31">
                  <c:v>-0.11997884279717574</c:v>
                </c:pt>
                <c:pt idx="32">
                  <c:v>0.13115897052756154</c:v>
                </c:pt>
                <c:pt idx="33">
                  <c:v>0.020698849535220276</c:v>
                </c:pt>
                <c:pt idx="34">
                  <c:v>0.1346555451660869</c:v>
                </c:pt>
                <c:pt idx="35">
                  <c:v>0.08779990710188734</c:v>
                </c:pt>
                <c:pt idx="36">
                  <c:v>0.10341315758487113</c:v>
                </c:pt>
                <c:pt idx="37">
                  <c:v>0.028696305081236773</c:v>
                </c:pt>
                <c:pt idx="38">
                  <c:v>0.033494621127434954</c:v>
                </c:pt>
                <c:pt idx="39">
                  <c:v>-0.19033128315157732</c:v>
                </c:pt>
                <c:pt idx="40">
                  <c:v>0.01419158200405235</c:v>
                </c:pt>
                <c:pt idx="41">
                  <c:v>0.06005028572733373</c:v>
                </c:pt>
                <c:pt idx="42">
                  <c:v>0.007362138801140006</c:v>
                </c:pt>
                <c:pt idx="43">
                  <c:v>0.044545305067941854</c:v>
                </c:pt>
                <c:pt idx="44">
                  <c:v>-0.16814887967704628</c:v>
                </c:pt>
                <c:pt idx="45">
                  <c:v>-0.14328482499039197</c:v>
                </c:pt>
                <c:pt idx="46">
                  <c:v>0.008402756656016308</c:v>
                </c:pt>
                <c:pt idx="47">
                  <c:v>0.01957071455046666</c:v>
                </c:pt>
                <c:pt idx="48">
                  <c:v>0.11691033590724764</c:v>
                </c:pt>
                <c:pt idx="49">
                  <c:v>0.1196221383781193</c:v>
                </c:pt>
                <c:pt idx="50">
                  <c:v>0.0462224962788369</c:v>
                </c:pt>
                <c:pt idx="51">
                  <c:v>-0.1392925780170149</c:v>
                </c:pt>
                <c:pt idx="52">
                  <c:v>0.0688520195984772</c:v>
                </c:pt>
                <c:pt idx="53">
                  <c:v>0.09525593909915742</c:v>
                </c:pt>
                <c:pt idx="54">
                  <c:v>0.1218239958733669</c:v>
                </c:pt>
                <c:pt idx="55">
                  <c:v>-0.033001495480574405</c:v>
                </c:pt>
                <c:pt idx="56">
                  <c:v>0.03078296729296426</c:v>
                </c:pt>
                <c:pt idx="57">
                  <c:v>0.06788434992620829</c:v>
                </c:pt>
                <c:pt idx="58">
                  <c:v>-0.05909155176600578</c:v>
                </c:pt>
                <c:pt idx="59">
                  <c:v>-0.13184889371969</c:v>
                </c:pt>
                <c:pt idx="60">
                  <c:v>0.014342741991915986</c:v>
                </c:pt>
                <c:pt idx="61">
                  <c:v>0.09770930837060376</c:v>
                </c:pt>
                <c:pt idx="62">
                  <c:v>-0.02362602863550478</c:v>
                </c:pt>
                <c:pt idx="63">
                  <c:v>0.09818596158674353</c:v>
                </c:pt>
                <c:pt idx="64">
                  <c:v>-0.03376353574395985</c:v>
                </c:pt>
                <c:pt idx="65">
                  <c:v>-0.06986558432202017</c:v>
                </c:pt>
                <c:pt idx="66">
                  <c:v>-0.2284715097610146</c:v>
                </c:pt>
                <c:pt idx="67">
                  <c:v>-0.12042064544754005</c:v>
                </c:pt>
                <c:pt idx="68">
                  <c:v>0.015488443048703004</c:v>
                </c:pt>
                <c:pt idx="69">
                  <c:v>-0.17579130649568775</c:v>
                </c:pt>
                <c:pt idx="70">
                  <c:v>0.11705548564559187</c:v>
                </c:pt>
                <c:pt idx="71">
                  <c:v>0.15726554428358241</c:v>
                </c:pt>
                <c:pt idx="72">
                  <c:v>0.042393669003994106</c:v>
                </c:pt>
                <c:pt idx="73">
                  <c:v>0.06279371358814423</c:v>
                </c:pt>
                <c:pt idx="74">
                  <c:v>-0.16822182298859722</c:v>
                </c:pt>
                <c:pt idx="75">
                  <c:v>-0.06909241903118613</c:v>
                </c:pt>
                <c:pt idx="76">
                  <c:v>-0.04226003432418146</c:v>
                </c:pt>
                <c:pt idx="77">
                  <c:v>0.08238653460185219</c:v>
                </c:pt>
                <c:pt idx="78">
                  <c:v>0.04385313830717763</c:v>
                </c:pt>
                <c:pt idx="79">
                  <c:v>-0.09589755955831691</c:v>
                </c:pt>
                <c:pt idx="80">
                  <c:v>-0.05915894638617658</c:v>
                </c:pt>
                <c:pt idx="81">
                  <c:v>-0.0159241814145048</c:v>
                </c:pt>
                <c:pt idx="82">
                  <c:v>-0.06101160794078808</c:v>
                </c:pt>
                <c:pt idx="83">
                  <c:v>0.003383994709119875</c:v>
                </c:pt>
                <c:pt idx="84">
                  <c:v>-0.005149992581591434</c:v>
                </c:pt>
                <c:pt idx="85">
                  <c:v>0.031522095286319995</c:v>
                </c:pt>
                <c:pt idx="86">
                  <c:v>0.11038459259674838</c:v>
                </c:pt>
                <c:pt idx="87">
                  <c:v>-0.02551627417880198</c:v>
                </c:pt>
                <c:pt idx="88">
                  <c:v>0.08204422955077106</c:v>
                </c:pt>
                <c:pt idx="89">
                  <c:v>0.11624626014630834</c:v>
                </c:pt>
                <c:pt idx="90">
                  <c:v>-0.0647815302075383</c:v>
                </c:pt>
                <c:pt idx="91">
                  <c:v>0.11114510796434374</c:v>
                </c:pt>
                <c:pt idx="92">
                  <c:v>0.17720996968371416</c:v>
                </c:pt>
                <c:pt idx="93">
                  <c:v>-0.09601116381094954</c:v>
                </c:pt>
                <c:pt idx="94">
                  <c:v>0.06768152248121595</c:v>
                </c:pt>
                <c:pt idx="95">
                  <c:v>0.01444545336121017</c:v>
                </c:pt>
                <c:pt idx="96">
                  <c:v>0.10796278542705373</c:v>
                </c:pt>
                <c:pt idx="97">
                  <c:v>-0.021671450821392213</c:v>
                </c:pt>
                <c:pt idx="98">
                  <c:v>-0.07624965072573886</c:v>
                </c:pt>
                <c:pt idx="99">
                  <c:v>-0.0697919105640139</c:v>
                </c:pt>
                <c:pt idx="100">
                  <c:v>0.21820853354857483</c:v>
                </c:pt>
                <c:pt idx="101">
                  <c:v>-0.06676648497136028</c:v>
                </c:pt>
                <c:pt idx="102">
                  <c:v>0.04057838033317651</c:v>
                </c:pt>
                <c:pt idx="103">
                  <c:v>-0.047897843854347144</c:v>
                </c:pt>
                <c:pt idx="104">
                  <c:v>-0.0004285506600680833</c:v>
                </c:pt>
                <c:pt idx="105">
                  <c:v>0.09473166645044806</c:v>
                </c:pt>
                <c:pt idx="106">
                  <c:v>0.14264722944782982</c:v>
                </c:pt>
                <c:pt idx="107">
                  <c:v>0.002402253447050029</c:v>
                </c:pt>
                <c:pt idx="108">
                  <c:v>0.04999487877390685</c:v>
                </c:pt>
                <c:pt idx="109">
                  <c:v>-0.012054357187450293</c:v>
                </c:pt>
                <c:pt idx="110">
                  <c:v>-0.05079444414954182</c:v>
                </c:pt>
                <c:pt idx="111">
                  <c:v>-0.07497492225283686</c:v>
                </c:pt>
                <c:pt idx="112">
                  <c:v>-0.098915821735158</c:v>
                </c:pt>
                <c:pt idx="113">
                  <c:v>0.030505547958954438</c:v>
                </c:pt>
                <c:pt idx="114">
                  <c:v>-0.006658393773918192</c:v>
                </c:pt>
                <c:pt idx="115">
                  <c:v>0.08809432922789817</c:v>
                </c:pt>
                <c:pt idx="116">
                  <c:v>0.15956736539110317</c:v>
                </c:pt>
                <c:pt idx="117">
                  <c:v>-0.016420865032719334</c:v>
                </c:pt>
                <c:pt idx="118">
                  <c:v>-0.21405235117009092</c:v>
                </c:pt>
                <c:pt idx="119">
                  <c:v>0.08805132468486221</c:v>
                </c:pt>
              </c:numCache>
            </c:numRef>
          </c:yVal>
          <c:smooth val="0"/>
        </c:ser>
        <c:axId val="5293110"/>
        <c:axId val="47637991"/>
      </c:scatterChart>
      <c:valAx>
        <c:axId val="5293110"/>
        <c:scaling>
          <c:orientation val="minMax"/>
        </c:scaling>
        <c:axPos val="b"/>
        <c:title>
          <c:tx>
            <c:rich>
              <a:bodyPr vert="horz" rot="0" anchor="ctr"/>
              <a:lstStyle/>
              <a:p>
                <a:pPr algn="ctr">
                  <a:defRPr/>
                </a:pPr>
                <a:r>
                  <a:rPr lang="en-US" cap="none" sz="1000" b="1" i="0" u="none" baseline="0">
                    <a:latin typeface="Arial"/>
                    <a:ea typeface="Arial"/>
                    <a:cs typeface="Arial"/>
                  </a:rPr>
                  <a:t>x2</a:t>
                </a:r>
              </a:p>
            </c:rich>
          </c:tx>
          <c:layout/>
          <c:overlay val="0"/>
          <c:spPr>
            <a:noFill/>
            <a:ln>
              <a:noFill/>
            </a:ln>
          </c:spPr>
        </c:title>
        <c:delete val="0"/>
        <c:numFmt formatCode="General" sourceLinked="1"/>
        <c:majorTickMark val="in"/>
        <c:minorTickMark val="none"/>
        <c:tickLblPos val="nextTo"/>
        <c:crossAx val="47637991"/>
        <c:crosses val="autoZero"/>
        <c:crossBetween val="midCat"/>
        <c:dispUnits/>
      </c:valAx>
      <c:valAx>
        <c:axId val="47637991"/>
        <c:scaling>
          <c:orientation val="minMax"/>
        </c:scaling>
        <c:axPos val="l"/>
        <c:title>
          <c:tx>
            <c:rich>
              <a:bodyPr vert="horz" rot="-5400000" anchor="ctr"/>
              <a:lstStyle/>
              <a:p>
                <a:pPr algn="ctr">
                  <a:defRPr/>
                </a:pPr>
                <a:r>
                  <a:rPr lang="en-US" cap="none" sz="1000" b="1" i="0" u="none" baseline="0">
                    <a:latin typeface="Arial"/>
                    <a:ea typeface="Arial"/>
                    <a:cs typeface="Arial"/>
                  </a:rPr>
                  <a:t>Residuals</a:t>
                </a:r>
              </a:p>
            </c:rich>
          </c:tx>
          <c:layout/>
          <c:overlay val="0"/>
          <c:spPr>
            <a:noFill/>
            <a:ln>
              <a:noFill/>
            </a:ln>
          </c:spPr>
        </c:title>
        <c:delete val="0"/>
        <c:numFmt formatCode="General" sourceLinked="1"/>
        <c:majorTickMark val="in"/>
        <c:minorTickMark val="none"/>
        <c:tickLblPos val="nextTo"/>
        <c:crossAx val="529311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x1  Residual Plot</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UnstableRatesData!$C$13:$C$132</c:f>
              <c:numCach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0</c:v>
                </c:pt>
                <c:pt idx="16">
                  <c:v>1</c:v>
                </c:pt>
                <c:pt idx="17">
                  <c:v>2</c:v>
                </c:pt>
                <c:pt idx="18">
                  <c:v>3</c:v>
                </c:pt>
                <c:pt idx="19">
                  <c:v>4</c:v>
                </c:pt>
                <c:pt idx="20">
                  <c:v>5</c:v>
                </c:pt>
                <c:pt idx="21">
                  <c:v>6</c:v>
                </c:pt>
                <c:pt idx="22">
                  <c:v>7</c:v>
                </c:pt>
                <c:pt idx="23">
                  <c:v>8</c:v>
                </c:pt>
                <c:pt idx="24">
                  <c:v>9</c:v>
                </c:pt>
                <c:pt idx="25">
                  <c:v>10</c:v>
                </c:pt>
                <c:pt idx="26">
                  <c:v>11</c:v>
                </c:pt>
                <c:pt idx="27">
                  <c:v>12</c:v>
                </c:pt>
                <c:pt idx="28">
                  <c:v>13</c:v>
                </c:pt>
                <c:pt idx="29">
                  <c:v>0</c:v>
                </c:pt>
                <c:pt idx="30">
                  <c:v>1</c:v>
                </c:pt>
                <c:pt idx="31">
                  <c:v>2</c:v>
                </c:pt>
                <c:pt idx="32">
                  <c:v>3</c:v>
                </c:pt>
                <c:pt idx="33">
                  <c:v>4</c:v>
                </c:pt>
                <c:pt idx="34">
                  <c:v>5</c:v>
                </c:pt>
                <c:pt idx="35">
                  <c:v>6</c:v>
                </c:pt>
                <c:pt idx="36">
                  <c:v>7</c:v>
                </c:pt>
                <c:pt idx="37">
                  <c:v>8</c:v>
                </c:pt>
                <c:pt idx="38">
                  <c:v>9</c:v>
                </c:pt>
                <c:pt idx="39">
                  <c:v>10</c:v>
                </c:pt>
                <c:pt idx="40">
                  <c:v>11</c:v>
                </c:pt>
                <c:pt idx="41">
                  <c:v>12</c:v>
                </c:pt>
                <c:pt idx="42">
                  <c:v>0</c:v>
                </c:pt>
                <c:pt idx="43">
                  <c:v>1</c:v>
                </c:pt>
                <c:pt idx="44">
                  <c:v>2</c:v>
                </c:pt>
                <c:pt idx="45">
                  <c:v>3</c:v>
                </c:pt>
                <c:pt idx="46">
                  <c:v>4</c:v>
                </c:pt>
                <c:pt idx="47">
                  <c:v>5</c:v>
                </c:pt>
                <c:pt idx="48">
                  <c:v>6</c:v>
                </c:pt>
                <c:pt idx="49">
                  <c:v>7</c:v>
                </c:pt>
                <c:pt idx="50">
                  <c:v>8</c:v>
                </c:pt>
                <c:pt idx="51">
                  <c:v>9</c:v>
                </c:pt>
                <c:pt idx="52">
                  <c:v>10</c:v>
                </c:pt>
                <c:pt idx="53">
                  <c:v>11</c:v>
                </c:pt>
                <c:pt idx="54">
                  <c:v>0</c:v>
                </c:pt>
                <c:pt idx="55">
                  <c:v>1</c:v>
                </c:pt>
                <c:pt idx="56">
                  <c:v>2</c:v>
                </c:pt>
                <c:pt idx="57">
                  <c:v>3</c:v>
                </c:pt>
                <c:pt idx="58">
                  <c:v>4</c:v>
                </c:pt>
                <c:pt idx="59">
                  <c:v>5</c:v>
                </c:pt>
                <c:pt idx="60">
                  <c:v>6</c:v>
                </c:pt>
                <c:pt idx="61">
                  <c:v>7</c:v>
                </c:pt>
                <c:pt idx="62">
                  <c:v>8</c:v>
                </c:pt>
                <c:pt idx="63">
                  <c:v>9</c:v>
                </c:pt>
                <c:pt idx="64">
                  <c:v>10</c:v>
                </c:pt>
                <c:pt idx="65">
                  <c:v>0</c:v>
                </c:pt>
                <c:pt idx="66">
                  <c:v>1</c:v>
                </c:pt>
                <c:pt idx="67">
                  <c:v>2</c:v>
                </c:pt>
                <c:pt idx="68">
                  <c:v>3</c:v>
                </c:pt>
                <c:pt idx="69">
                  <c:v>4</c:v>
                </c:pt>
                <c:pt idx="70">
                  <c:v>5</c:v>
                </c:pt>
                <c:pt idx="71">
                  <c:v>6</c:v>
                </c:pt>
                <c:pt idx="72">
                  <c:v>7</c:v>
                </c:pt>
                <c:pt idx="73">
                  <c:v>8</c:v>
                </c:pt>
                <c:pt idx="74">
                  <c:v>9</c:v>
                </c:pt>
                <c:pt idx="75">
                  <c:v>0</c:v>
                </c:pt>
                <c:pt idx="76">
                  <c:v>1</c:v>
                </c:pt>
                <c:pt idx="77">
                  <c:v>2</c:v>
                </c:pt>
                <c:pt idx="78">
                  <c:v>3</c:v>
                </c:pt>
                <c:pt idx="79">
                  <c:v>4</c:v>
                </c:pt>
                <c:pt idx="80">
                  <c:v>5</c:v>
                </c:pt>
                <c:pt idx="81">
                  <c:v>6</c:v>
                </c:pt>
                <c:pt idx="82">
                  <c:v>7</c:v>
                </c:pt>
                <c:pt idx="83">
                  <c:v>8</c:v>
                </c:pt>
                <c:pt idx="84">
                  <c:v>0</c:v>
                </c:pt>
                <c:pt idx="85">
                  <c:v>1</c:v>
                </c:pt>
                <c:pt idx="86">
                  <c:v>2</c:v>
                </c:pt>
                <c:pt idx="87">
                  <c:v>3</c:v>
                </c:pt>
                <c:pt idx="88">
                  <c:v>4</c:v>
                </c:pt>
                <c:pt idx="89">
                  <c:v>5</c:v>
                </c:pt>
                <c:pt idx="90">
                  <c:v>6</c:v>
                </c:pt>
                <c:pt idx="91">
                  <c:v>7</c:v>
                </c:pt>
                <c:pt idx="92">
                  <c:v>0</c:v>
                </c:pt>
                <c:pt idx="93">
                  <c:v>1</c:v>
                </c:pt>
                <c:pt idx="94">
                  <c:v>2</c:v>
                </c:pt>
                <c:pt idx="95">
                  <c:v>3</c:v>
                </c:pt>
                <c:pt idx="96">
                  <c:v>4</c:v>
                </c:pt>
                <c:pt idx="97">
                  <c:v>5</c:v>
                </c:pt>
                <c:pt idx="98">
                  <c:v>6</c:v>
                </c:pt>
                <c:pt idx="99">
                  <c:v>0</c:v>
                </c:pt>
                <c:pt idx="100">
                  <c:v>1</c:v>
                </c:pt>
                <c:pt idx="101">
                  <c:v>2</c:v>
                </c:pt>
                <c:pt idx="102">
                  <c:v>3</c:v>
                </c:pt>
                <c:pt idx="103">
                  <c:v>4</c:v>
                </c:pt>
                <c:pt idx="104">
                  <c:v>5</c:v>
                </c:pt>
                <c:pt idx="105">
                  <c:v>0</c:v>
                </c:pt>
                <c:pt idx="106">
                  <c:v>1</c:v>
                </c:pt>
                <c:pt idx="107">
                  <c:v>2</c:v>
                </c:pt>
                <c:pt idx="108">
                  <c:v>3</c:v>
                </c:pt>
                <c:pt idx="109">
                  <c:v>4</c:v>
                </c:pt>
                <c:pt idx="110">
                  <c:v>0</c:v>
                </c:pt>
                <c:pt idx="111">
                  <c:v>1</c:v>
                </c:pt>
                <c:pt idx="112">
                  <c:v>2</c:v>
                </c:pt>
                <c:pt idx="113">
                  <c:v>3</c:v>
                </c:pt>
                <c:pt idx="114">
                  <c:v>0</c:v>
                </c:pt>
                <c:pt idx="115">
                  <c:v>1</c:v>
                </c:pt>
                <c:pt idx="116">
                  <c:v>2</c:v>
                </c:pt>
                <c:pt idx="117">
                  <c:v>0</c:v>
                </c:pt>
                <c:pt idx="118">
                  <c:v>1</c:v>
                </c:pt>
                <c:pt idx="119">
                  <c:v>0</c:v>
                </c:pt>
              </c:numCache>
            </c:numRef>
          </c:xVal>
          <c:yVal>
            <c:numRef>
              <c:f>'DiscreteChange(UnstableRates)'!$C$26:$C$145</c:f>
              <c:numCache/>
            </c:numRef>
          </c:yVal>
          <c:smooth val="0"/>
        </c:ser>
        <c:axId val="26088736"/>
        <c:axId val="33472033"/>
      </c:scatterChart>
      <c:valAx>
        <c:axId val="26088736"/>
        <c:scaling>
          <c:orientation val="minMax"/>
        </c:scaling>
        <c:axPos val="b"/>
        <c:title>
          <c:tx>
            <c:rich>
              <a:bodyPr vert="horz" rot="0" anchor="ctr"/>
              <a:lstStyle/>
              <a:p>
                <a:pPr algn="ctr">
                  <a:defRPr/>
                </a:pPr>
                <a:r>
                  <a:rPr lang="en-US" cap="none" sz="1675" b="1" i="0" u="none" baseline="0">
                    <a:latin typeface="Arial"/>
                    <a:ea typeface="Arial"/>
                    <a:cs typeface="Arial"/>
                  </a:rPr>
                  <a:t>x1</a:t>
                </a:r>
              </a:p>
            </c:rich>
          </c:tx>
          <c:layout/>
          <c:overlay val="0"/>
          <c:spPr>
            <a:noFill/>
            <a:ln>
              <a:noFill/>
            </a:ln>
          </c:spPr>
        </c:title>
        <c:delete val="0"/>
        <c:numFmt formatCode="General" sourceLinked="1"/>
        <c:majorTickMark val="in"/>
        <c:minorTickMark val="none"/>
        <c:tickLblPos val="nextTo"/>
        <c:crossAx val="33472033"/>
        <c:crosses val="autoZero"/>
        <c:crossBetween val="midCat"/>
        <c:dispUnits/>
      </c:valAx>
      <c:valAx>
        <c:axId val="33472033"/>
        <c:scaling>
          <c:orientation val="minMax"/>
        </c:scaling>
        <c:axPos val="l"/>
        <c:title>
          <c:tx>
            <c:rich>
              <a:bodyPr vert="horz" rot="-5400000" anchor="ctr"/>
              <a:lstStyle/>
              <a:p>
                <a:pPr algn="ctr">
                  <a:defRPr/>
                </a:pPr>
                <a:r>
                  <a:rPr lang="en-US" cap="none" sz="1675" b="1" i="0" u="none" baseline="0">
                    <a:latin typeface="Arial"/>
                    <a:ea typeface="Arial"/>
                    <a:cs typeface="Arial"/>
                  </a:rPr>
                  <a:t>Residuals</a:t>
                </a:r>
              </a:p>
            </c:rich>
          </c:tx>
          <c:layout/>
          <c:overlay val="0"/>
          <c:spPr>
            <a:noFill/>
            <a:ln>
              <a:noFill/>
            </a:ln>
          </c:spPr>
        </c:title>
        <c:delete val="0"/>
        <c:numFmt formatCode="General" sourceLinked="1"/>
        <c:majorTickMark val="in"/>
        <c:minorTickMark val="none"/>
        <c:tickLblPos val="nextTo"/>
        <c:crossAx val="2608873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6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latin typeface="Arial"/>
                <a:ea typeface="Arial"/>
                <a:cs typeface="Arial"/>
              </a:rPr>
              <a:t>x2  Residual Plot</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UnstableRatesData!$D$13:$D$132</c:f>
              <c:numCach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c:v>
                </c:pt>
                <c:pt idx="16">
                  <c:v>2</c:v>
                </c:pt>
                <c:pt idx="17">
                  <c:v>3</c:v>
                </c:pt>
                <c:pt idx="18">
                  <c:v>4</c:v>
                </c:pt>
                <c:pt idx="19">
                  <c:v>5</c:v>
                </c:pt>
                <c:pt idx="20">
                  <c:v>6</c:v>
                </c:pt>
                <c:pt idx="21">
                  <c:v>7</c:v>
                </c:pt>
                <c:pt idx="22">
                  <c:v>8</c:v>
                </c:pt>
                <c:pt idx="23">
                  <c:v>9</c:v>
                </c:pt>
                <c:pt idx="24">
                  <c:v>10</c:v>
                </c:pt>
                <c:pt idx="25">
                  <c:v>11</c:v>
                </c:pt>
                <c:pt idx="26">
                  <c:v>12</c:v>
                </c:pt>
                <c:pt idx="27">
                  <c:v>13</c:v>
                </c:pt>
                <c:pt idx="28">
                  <c:v>14</c:v>
                </c:pt>
                <c:pt idx="29">
                  <c:v>2</c:v>
                </c:pt>
                <c:pt idx="30">
                  <c:v>3</c:v>
                </c:pt>
                <c:pt idx="31">
                  <c:v>4</c:v>
                </c:pt>
                <c:pt idx="32">
                  <c:v>5</c:v>
                </c:pt>
                <c:pt idx="33">
                  <c:v>6</c:v>
                </c:pt>
                <c:pt idx="34">
                  <c:v>7</c:v>
                </c:pt>
                <c:pt idx="35">
                  <c:v>8</c:v>
                </c:pt>
                <c:pt idx="36">
                  <c:v>9</c:v>
                </c:pt>
                <c:pt idx="37">
                  <c:v>10</c:v>
                </c:pt>
                <c:pt idx="38">
                  <c:v>11</c:v>
                </c:pt>
                <c:pt idx="39">
                  <c:v>12</c:v>
                </c:pt>
                <c:pt idx="40">
                  <c:v>13</c:v>
                </c:pt>
                <c:pt idx="41">
                  <c:v>14</c:v>
                </c:pt>
                <c:pt idx="42">
                  <c:v>3</c:v>
                </c:pt>
                <c:pt idx="43">
                  <c:v>4</c:v>
                </c:pt>
                <c:pt idx="44">
                  <c:v>5</c:v>
                </c:pt>
                <c:pt idx="45">
                  <c:v>6</c:v>
                </c:pt>
                <c:pt idx="46">
                  <c:v>7</c:v>
                </c:pt>
                <c:pt idx="47">
                  <c:v>8</c:v>
                </c:pt>
                <c:pt idx="48">
                  <c:v>9</c:v>
                </c:pt>
                <c:pt idx="49">
                  <c:v>10</c:v>
                </c:pt>
                <c:pt idx="50">
                  <c:v>11</c:v>
                </c:pt>
                <c:pt idx="51">
                  <c:v>12</c:v>
                </c:pt>
                <c:pt idx="52">
                  <c:v>13</c:v>
                </c:pt>
                <c:pt idx="53">
                  <c:v>14</c:v>
                </c:pt>
                <c:pt idx="54">
                  <c:v>4</c:v>
                </c:pt>
                <c:pt idx="55">
                  <c:v>5</c:v>
                </c:pt>
                <c:pt idx="56">
                  <c:v>6</c:v>
                </c:pt>
                <c:pt idx="57">
                  <c:v>7</c:v>
                </c:pt>
                <c:pt idx="58">
                  <c:v>8</c:v>
                </c:pt>
                <c:pt idx="59">
                  <c:v>9</c:v>
                </c:pt>
                <c:pt idx="60">
                  <c:v>10</c:v>
                </c:pt>
                <c:pt idx="61">
                  <c:v>11</c:v>
                </c:pt>
                <c:pt idx="62">
                  <c:v>12</c:v>
                </c:pt>
                <c:pt idx="63">
                  <c:v>13</c:v>
                </c:pt>
                <c:pt idx="64">
                  <c:v>14</c:v>
                </c:pt>
                <c:pt idx="65">
                  <c:v>5</c:v>
                </c:pt>
                <c:pt idx="66">
                  <c:v>6</c:v>
                </c:pt>
                <c:pt idx="67">
                  <c:v>7</c:v>
                </c:pt>
                <c:pt idx="68">
                  <c:v>8</c:v>
                </c:pt>
                <c:pt idx="69">
                  <c:v>9</c:v>
                </c:pt>
                <c:pt idx="70">
                  <c:v>10</c:v>
                </c:pt>
                <c:pt idx="71">
                  <c:v>11</c:v>
                </c:pt>
                <c:pt idx="72">
                  <c:v>12</c:v>
                </c:pt>
                <c:pt idx="73">
                  <c:v>13</c:v>
                </c:pt>
                <c:pt idx="74">
                  <c:v>14</c:v>
                </c:pt>
                <c:pt idx="75">
                  <c:v>6</c:v>
                </c:pt>
                <c:pt idx="76">
                  <c:v>7</c:v>
                </c:pt>
                <c:pt idx="77">
                  <c:v>8</c:v>
                </c:pt>
                <c:pt idx="78">
                  <c:v>9</c:v>
                </c:pt>
                <c:pt idx="79">
                  <c:v>10</c:v>
                </c:pt>
                <c:pt idx="80">
                  <c:v>11</c:v>
                </c:pt>
                <c:pt idx="81">
                  <c:v>12</c:v>
                </c:pt>
                <c:pt idx="82">
                  <c:v>13</c:v>
                </c:pt>
                <c:pt idx="83">
                  <c:v>14</c:v>
                </c:pt>
                <c:pt idx="84">
                  <c:v>7</c:v>
                </c:pt>
                <c:pt idx="85">
                  <c:v>8</c:v>
                </c:pt>
                <c:pt idx="86">
                  <c:v>9</c:v>
                </c:pt>
                <c:pt idx="87">
                  <c:v>10</c:v>
                </c:pt>
                <c:pt idx="88">
                  <c:v>11</c:v>
                </c:pt>
                <c:pt idx="89">
                  <c:v>12</c:v>
                </c:pt>
                <c:pt idx="90">
                  <c:v>13</c:v>
                </c:pt>
                <c:pt idx="91">
                  <c:v>14</c:v>
                </c:pt>
                <c:pt idx="92">
                  <c:v>8</c:v>
                </c:pt>
                <c:pt idx="93">
                  <c:v>9</c:v>
                </c:pt>
                <c:pt idx="94">
                  <c:v>10</c:v>
                </c:pt>
                <c:pt idx="95">
                  <c:v>11</c:v>
                </c:pt>
                <c:pt idx="96">
                  <c:v>12</c:v>
                </c:pt>
                <c:pt idx="97">
                  <c:v>13</c:v>
                </c:pt>
                <c:pt idx="98">
                  <c:v>14</c:v>
                </c:pt>
                <c:pt idx="99">
                  <c:v>9</c:v>
                </c:pt>
                <c:pt idx="100">
                  <c:v>10</c:v>
                </c:pt>
                <c:pt idx="101">
                  <c:v>11</c:v>
                </c:pt>
                <c:pt idx="102">
                  <c:v>12</c:v>
                </c:pt>
                <c:pt idx="103">
                  <c:v>13</c:v>
                </c:pt>
                <c:pt idx="104">
                  <c:v>14</c:v>
                </c:pt>
                <c:pt idx="105">
                  <c:v>10</c:v>
                </c:pt>
                <c:pt idx="106">
                  <c:v>11</c:v>
                </c:pt>
                <c:pt idx="107">
                  <c:v>12</c:v>
                </c:pt>
                <c:pt idx="108">
                  <c:v>13</c:v>
                </c:pt>
                <c:pt idx="109">
                  <c:v>14</c:v>
                </c:pt>
                <c:pt idx="110">
                  <c:v>11</c:v>
                </c:pt>
                <c:pt idx="111">
                  <c:v>12</c:v>
                </c:pt>
                <c:pt idx="112">
                  <c:v>13</c:v>
                </c:pt>
                <c:pt idx="113">
                  <c:v>14</c:v>
                </c:pt>
                <c:pt idx="114">
                  <c:v>12</c:v>
                </c:pt>
                <c:pt idx="115">
                  <c:v>13</c:v>
                </c:pt>
                <c:pt idx="116">
                  <c:v>14</c:v>
                </c:pt>
                <c:pt idx="117">
                  <c:v>13</c:v>
                </c:pt>
                <c:pt idx="118">
                  <c:v>14</c:v>
                </c:pt>
                <c:pt idx="119">
                  <c:v>14</c:v>
                </c:pt>
              </c:numCache>
            </c:numRef>
          </c:xVal>
          <c:yVal>
            <c:numRef>
              <c:f>'DiscreteChange(UnstableRates)'!$C$26:$C$145</c:f>
              <c:numCache/>
            </c:numRef>
          </c:yVal>
          <c:smooth val="0"/>
        </c:ser>
        <c:axId val="32812842"/>
        <c:axId val="26880123"/>
      </c:scatterChart>
      <c:valAx>
        <c:axId val="32812842"/>
        <c:scaling>
          <c:orientation val="minMax"/>
        </c:scaling>
        <c:axPos val="b"/>
        <c:title>
          <c:tx>
            <c:rich>
              <a:bodyPr vert="horz" rot="0" anchor="ctr"/>
              <a:lstStyle/>
              <a:p>
                <a:pPr algn="ctr">
                  <a:defRPr/>
                </a:pPr>
                <a:r>
                  <a:rPr lang="en-US" cap="none" sz="1625" b="1" i="0" u="none" baseline="0">
                    <a:latin typeface="Arial"/>
                    <a:ea typeface="Arial"/>
                    <a:cs typeface="Arial"/>
                  </a:rPr>
                  <a:t>x2</a:t>
                </a:r>
              </a:p>
            </c:rich>
          </c:tx>
          <c:layout/>
          <c:overlay val="0"/>
          <c:spPr>
            <a:noFill/>
            <a:ln>
              <a:noFill/>
            </a:ln>
          </c:spPr>
        </c:title>
        <c:delete val="0"/>
        <c:numFmt formatCode="General" sourceLinked="1"/>
        <c:majorTickMark val="in"/>
        <c:minorTickMark val="none"/>
        <c:tickLblPos val="nextTo"/>
        <c:crossAx val="26880123"/>
        <c:crosses val="autoZero"/>
        <c:crossBetween val="midCat"/>
        <c:dispUnits/>
      </c:valAx>
      <c:valAx>
        <c:axId val="26880123"/>
        <c:scaling>
          <c:orientation val="minMax"/>
        </c:scaling>
        <c:axPos val="l"/>
        <c:title>
          <c:tx>
            <c:rich>
              <a:bodyPr vert="horz" rot="-5400000" anchor="ctr"/>
              <a:lstStyle/>
              <a:p>
                <a:pPr algn="ctr">
                  <a:defRPr/>
                </a:pPr>
                <a:r>
                  <a:rPr lang="en-US" cap="none" sz="1625" b="1" i="0" u="none" baseline="0">
                    <a:latin typeface="Arial"/>
                    <a:ea typeface="Arial"/>
                    <a:cs typeface="Arial"/>
                  </a:rPr>
                  <a:t>Residuals</a:t>
                </a:r>
              </a:p>
            </c:rich>
          </c:tx>
          <c:layout/>
          <c:overlay val="0"/>
          <c:spPr>
            <a:noFill/>
            <a:ln>
              <a:noFill/>
            </a:ln>
          </c:spPr>
        </c:title>
        <c:delete val="0"/>
        <c:numFmt formatCode="General" sourceLinked="1"/>
        <c:majorTickMark val="in"/>
        <c:minorTickMark val="none"/>
        <c:tickLblPos val="nextTo"/>
        <c:crossAx val="3281284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625"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0</xdr:row>
      <xdr:rowOff>142875</xdr:rowOff>
    </xdr:from>
    <xdr:to>
      <xdr:col>22</xdr:col>
      <xdr:colOff>428625</xdr:colOff>
      <xdr:row>12</xdr:row>
      <xdr:rowOff>152400</xdr:rowOff>
    </xdr:to>
    <xdr:graphicFrame>
      <xdr:nvGraphicFramePr>
        <xdr:cNvPr id="1" name="Chart 1"/>
        <xdr:cNvGraphicFramePr/>
      </xdr:nvGraphicFramePr>
      <xdr:xfrm>
        <a:off x="9772650" y="142875"/>
        <a:ext cx="4067175" cy="1981200"/>
      </xdr:xfrm>
      <a:graphic>
        <a:graphicData uri="http://schemas.openxmlformats.org/drawingml/2006/chart">
          <c:chart xmlns:c="http://schemas.openxmlformats.org/drawingml/2006/chart" r:id="rId1"/>
        </a:graphicData>
      </a:graphic>
    </xdr:graphicFrame>
    <xdr:clientData/>
  </xdr:twoCellAnchor>
  <xdr:twoCellAnchor>
    <xdr:from>
      <xdr:col>9</xdr:col>
      <xdr:colOff>38100</xdr:colOff>
      <xdr:row>0</xdr:row>
      <xdr:rowOff>123825</xdr:rowOff>
    </xdr:from>
    <xdr:to>
      <xdr:col>15</xdr:col>
      <xdr:colOff>533400</xdr:colOff>
      <xdr:row>12</xdr:row>
      <xdr:rowOff>142875</xdr:rowOff>
    </xdr:to>
    <xdr:graphicFrame>
      <xdr:nvGraphicFramePr>
        <xdr:cNvPr id="2" name="Chart 2"/>
        <xdr:cNvGraphicFramePr/>
      </xdr:nvGraphicFramePr>
      <xdr:xfrm>
        <a:off x="5524500" y="123825"/>
        <a:ext cx="4152900" cy="19907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161925</xdr:rowOff>
    </xdr:from>
    <xdr:to>
      <xdr:col>15</xdr:col>
      <xdr:colOff>0</xdr:colOff>
      <xdr:row>12</xdr:row>
      <xdr:rowOff>0</xdr:rowOff>
    </xdr:to>
    <xdr:graphicFrame>
      <xdr:nvGraphicFramePr>
        <xdr:cNvPr id="1" name="Chart 1"/>
        <xdr:cNvGraphicFramePr/>
      </xdr:nvGraphicFramePr>
      <xdr:xfrm>
        <a:off x="5486400" y="323850"/>
        <a:ext cx="3657600" cy="1647825"/>
      </xdr:xfrm>
      <a:graphic>
        <a:graphicData uri="http://schemas.openxmlformats.org/drawingml/2006/chart">
          <c:chart xmlns:c="http://schemas.openxmlformats.org/drawingml/2006/chart" r:id="rId1"/>
        </a:graphicData>
      </a:graphic>
    </xdr:graphicFrame>
    <xdr:clientData/>
  </xdr:twoCellAnchor>
  <xdr:twoCellAnchor>
    <xdr:from>
      <xdr:col>15</xdr:col>
      <xdr:colOff>561975</xdr:colOff>
      <xdr:row>2</xdr:row>
      <xdr:rowOff>19050</xdr:rowOff>
    </xdr:from>
    <xdr:to>
      <xdr:col>21</xdr:col>
      <xdr:colOff>561975</xdr:colOff>
      <xdr:row>12</xdr:row>
      <xdr:rowOff>19050</xdr:rowOff>
    </xdr:to>
    <xdr:graphicFrame>
      <xdr:nvGraphicFramePr>
        <xdr:cNvPr id="2" name="Chart 2"/>
        <xdr:cNvGraphicFramePr/>
      </xdr:nvGraphicFramePr>
      <xdr:xfrm>
        <a:off x="9705975" y="352425"/>
        <a:ext cx="3657600" cy="16383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cdr:x>
      <cdr:y>0.49875</cdr:y>
    </cdr:from>
    <cdr:to>
      <cdr:x>0.5505</cdr:x>
      <cdr:y>0.569</cdr:y>
    </cdr:to>
    <cdr:sp>
      <cdr:nvSpPr>
        <cdr:cNvPr id="1" name="TextBox 1"/>
        <cdr:cNvSpPr txBox="1">
          <a:spLocks noChangeArrowheads="1"/>
        </cdr:cNvSpPr>
      </cdr:nvSpPr>
      <cdr:spPr>
        <a:xfrm>
          <a:off x="2962275" y="2066925"/>
          <a:ext cx="295275" cy="295275"/>
        </a:xfrm>
        <a:prstGeom prst="rect">
          <a:avLst/>
        </a:prstGeom>
        <a:noFill/>
        <a:ln w="1" cmpd="sng">
          <a:noFill/>
        </a:ln>
      </cdr:spPr>
      <cdr:txBody>
        <a:bodyPr vertOverflow="clip" wrap="square" anchor="ctr"/>
        <a:p>
          <a:pPr algn="ctr">
            <a:defRPr/>
          </a:pPr>
          <a:r>
            <a:rPr lang="en-US" cap="none" sz="1625" b="0" i="0" u="none" baseline="0">
              <a:latin typeface="Arial"/>
              <a:ea typeface="Arial"/>
              <a:cs typeface="Arial"/>
            </a:rPr>
            <a:t>Di</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0</xdr:row>
      <xdr:rowOff>19050</xdr:rowOff>
    </xdr:from>
    <xdr:to>
      <xdr:col>19</xdr:col>
      <xdr:colOff>19050</xdr:colOff>
      <xdr:row>18</xdr:row>
      <xdr:rowOff>76200</xdr:rowOff>
    </xdr:to>
    <xdr:graphicFrame>
      <xdr:nvGraphicFramePr>
        <xdr:cNvPr id="1" name="Chart 1"/>
        <xdr:cNvGraphicFramePr/>
      </xdr:nvGraphicFramePr>
      <xdr:xfrm>
        <a:off x="5553075" y="19050"/>
        <a:ext cx="6048375" cy="3019425"/>
      </xdr:xfrm>
      <a:graphic>
        <a:graphicData uri="http://schemas.openxmlformats.org/drawingml/2006/chart">
          <c:chart xmlns:c="http://schemas.openxmlformats.org/drawingml/2006/chart" r:id="rId1"/>
        </a:graphicData>
      </a:graphic>
    </xdr:graphicFrame>
    <xdr:clientData/>
  </xdr:twoCellAnchor>
  <xdr:twoCellAnchor>
    <xdr:from>
      <xdr:col>9</xdr:col>
      <xdr:colOff>123825</xdr:colOff>
      <xdr:row>20</xdr:row>
      <xdr:rowOff>28575</xdr:rowOff>
    </xdr:from>
    <xdr:to>
      <xdr:col>18</xdr:col>
      <xdr:colOff>571500</xdr:colOff>
      <xdr:row>45</xdr:row>
      <xdr:rowOff>123825</xdr:rowOff>
    </xdr:to>
    <xdr:graphicFrame>
      <xdr:nvGraphicFramePr>
        <xdr:cNvPr id="2" name="Chart 2"/>
        <xdr:cNvGraphicFramePr/>
      </xdr:nvGraphicFramePr>
      <xdr:xfrm>
        <a:off x="5610225" y="3324225"/>
        <a:ext cx="5934075" cy="41529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3"/>
  <dimension ref="A1:AH145"/>
  <sheetViews>
    <sheetView workbookViewId="0" topLeftCell="D1">
      <selection activeCell="L19" sqref="L19"/>
    </sheetView>
  </sheetViews>
  <sheetFormatPr defaultColWidth="9.140625" defaultRowHeight="12.75"/>
  <sheetData>
    <row r="1" ht="12.75">
      <c r="A1" t="s">
        <v>9</v>
      </c>
    </row>
    <row r="2" ht="13.5" thickBot="1"/>
    <row r="3" spans="1:2" ht="12.75">
      <c r="A3" s="4" t="s">
        <v>10</v>
      </c>
      <c r="B3" s="4"/>
    </row>
    <row r="4" spans="1:2" ht="12.75">
      <c r="A4" s="1" t="s">
        <v>11</v>
      </c>
      <c r="B4" s="1">
        <v>0.9926631043564453</v>
      </c>
    </row>
    <row r="5" spans="1:2" ht="12.75">
      <c r="A5" s="1" t="s">
        <v>12</v>
      </c>
      <c r="B5" s="1">
        <v>0.9853800387505751</v>
      </c>
    </row>
    <row r="6" spans="1:2" ht="12.75">
      <c r="A6" s="1" t="s">
        <v>13</v>
      </c>
      <c r="B6" s="1">
        <v>0.9851301248830635</v>
      </c>
    </row>
    <row r="7" spans="1:2" ht="12.75">
      <c r="A7" s="1" t="s">
        <v>14</v>
      </c>
      <c r="B7" s="1">
        <v>0.09728223458064228</v>
      </c>
    </row>
    <row r="8" spans="1:2" ht="13.5" thickBot="1">
      <c r="A8" s="2" t="s">
        <v>15</v>
      </c>
      <c r="B8" s="2">
        <v>120</v>
      </c>
    </row>
    <row r="10" ht="13.5" thickBot="1">
      <c r="A10" t="s">
        <v>16</v>
      </c>
    </row>
    <row r="11" spans="1:6" ht="12.75">
      <c r="A11" s="3"/>
      <c r="B11" s="3" t="s">
        <v>21</v>
      </c>
      <c r="C11" s="3" t="s">
        <v>22</v>
      </c>
      <c r="D11" s="3" t="s">
        <v>23</v>
      </c>
      <c r="E11" s="3" t="s">
        <v>24</v>
      </c>
      <c r="F11" s="3" t="s">
        <v>25</v>
      </c>
    </row>
    <row r="12" spans="1:6" ht="12.75">
      <c r="A12" s="1" t="s">
        <v>17</v>
      </c>
      <c r="B12" s="1">
        <v>2</v>
      </c>
      <c r="C12" s="1">
        <v>74.62949042176908</v>
      </c>
      <c r="D12" s="1">
        <v>37.31474521088454</v>
      </c>
      <c r="E12" s="1">
        <v>3942.8785947826104</v>
      </c>
      <c r="F12" s="1">
        <v>4.4601961516003426E-108</v>
      </c>
    </row>
    <row r="13" spans="1:6" ht="12.75">
      <c r="A13" s="1" t="s">
        <v>18</v>
      </c>
      <c r="B13" s="1">
        <v>117</v>
      </c>
      <c r="C13" s="1">
        <v>1.1072684803053643</v>
      </c>
      <c r="D13" s="1">
        <v>0.009463833165003113</v>
      </c>
      <c r="E13" s="1"/>
      <c r="F13" s="1"/>
    </row>
    <row r="14" spans="1:6" ht="13.5" thickBot="1">
      <c r="A14" s="2" t="s">
        <v>19</v>
      </c>
      <c r="B14" s="2">
        <v>119</v>
      </c>
      <c r="C14" s="2">
        <v>75.73675890207444</v>
      </c>
      <c r="D14" s="2"/>
      <c r="E14" s="2"/>
      <c r="F14" s="2"/>
    </row>
    <row r="15" ht="13.5" thickBot="1"/>
    <row r="16" spans="1:9" ht="12.75">
      <c r="A16" s="3"/>
      <c r="B16" s="3" t="s">
        <v>26</v>
      </c>
      <c r="C16" s="3" t="s">
        <v>14</v>
      </c>
      <c r="D16" s="3" t="s">
        <v>27</v>
      </c>
      <c r="E16" s="3" t="s">
        <v>28</v>
      </c>
      <c r="F16" s="3" t="s">
        <v>29</v>
      </c>
      <c r="G16" s="3" t="s">
        <v>30</v>
      </c>
      <c r="H16" s="3" t="s">
        <v>31</v>
      </c>
      <c r="I16" s="3" t="s">
        <v>32</v>
      </c>
    </row>
    <row r="17" spans="1:9" ht="12.75">
      <c r="A17" s="1" t="s">
        <v>20</v>
      </c>
      <c r="B17" s="1">
        <v>10.00345891981928</v>
      </c>
      <c r="C17" s="1">
        <v>0.024463202440999313</v>
      </c>
      <c r="D17" s="1">
        <v>408.9186174191936</v>
      </c>
      <c r="E17" s="1">
        <v>1.8908430319302487E-186</v>
      </c>
      <c r="F17" s="1">
        <v>9.955010830916827</v>
      </c>
      <c r="G17" s="1">
        <v>10.051907008721734</v>
      </c>
      <c r="H17" s="1">
        <v>9.955010830916827</v>
      </c>
      <c r="I17" s="1">
        <v>10.051907008721734</v>
      </c>
    </row>
    <row r="18" spans="1:9" ht="12.75">
      <c r="A18" s="1" t="s">
        <v>0</v>
      </c>
      <c r="B18" s="1">
        <v>-0.24893688470762265</v>
      </c>
      <c r="C18" s="1">
        <v>0.0028200710946701705</v>
      </c>
      <c r="D18" s="1">
        <v>-88.27326558472377</v>
      </c>
      <c r="E18" s="1">
        <v>6.581382841631962E-109</v>
      </c>
      <c r="F18" s="1">
        <v>-0.2545218875475142</v>
      </c>
      <c r="G18" s="1">
        <v>-0.2433518818677311</v>
      </c>
      <c r="H18" s="1">
        <v>-0.2545218875475142</v>
      </c>
      <c r="I18" s="1">
        <v>-0.2433518818677311</v>
      </c>
    </row>
    <row r="19" spans="1:9" ht="13.5" thickBot="1">
      <c r="A19" s="2" t="s">
        <v>1</v>
      </c>
      <c r="B19" s="2">
        <v>0.14809498880079705</v>
      </c>
      <c r="C19" s="2">
        <v>0.0028200710946701723</v>
      </c>
      <c r="D19" s="2">
        <v>52.51462953564929</v>
      </c>
      <c r="E19" s="2">
        <v>3.437431704089425E-83</v>
      </c>
      <c r="F19" s="2">
        <v>0.1425099859609055</v>
      </c>
      <c r="G19" s="2">
        <v>0.1536799916406886</v>
      </c>
      <c r="H19" s="2">
        <v>0.1425099859609055</v>
      </c>
      <c r="I19" s="2">
        <v>0.1536799916406886</v>
      </c>
    </row>
    <row r="23" ht="12.75">
      <c r="A23" t="s">
        <v>33</v>
      </c>
    </row>
    <row r="24" spans="20:34" ht="13.5" thickBot="1">
      <c r="T24">
        <v>0</v>
      </c>
      <c r="U24">
        <f>+T24+1</f>
        <v>1</v>
      </c>
      <c r="V24">
        <f aca="true" t="shared" si="0" ref="V24:AH24">+U24+1</f>
        <v>2</v>
      </c>
      <c r="W24">
        <f t="shared" si="0"/>
        <v>3</v>
      </c>
      <c r="X24">
        <f t="shared" si="0"/>
        <v>4</v>
      </c>
      <c r="Y24">
        <f t="shared" si="0"/>
        <v>5</v>
      </c>
      <c r="Z24">
        <f t="shared" si="0"/>
        <v>6</v>
      </c>
      <c r="AA24">
        <f t="shared" si="0"/>
        <v>7</v>
      </c>
      <c r="AB24">
        <f t="shared" si="0"/>
        <v>8</v>
      </c>
      <c r="AC24">
        <f t="shared" si="0"/>
        <v>9</v>
      </c>
      <c r="AD24">
        <f t="shared" si="0"/>
        <v>10</v>
      </c>
      <c r="AE24">
        <f t="shared" si="0"/>
        <v>11</v>
      </c>
      <c r="AF24">
        <f t="shared" si="0"/>
        <v>12</v>
      </c>
      <c r="AG24">
        <f t="shared" si="0"/>
        <v>13</v>
      </c>
      <c r="AH24">
        <f t="shared" si="0"/>
        <v>14</v>
      </c>
    </row>
    <row r="25" spans="1:34" ht="12.75">
      <c r="A25" s="3" t="s">
        <v>34</v>
      </c>
      <c r="B25" s="3" t="s">
        <v>37</v>
      </c>
      <c r="C25" s="3" t="s">
        <v>35</v>
      </c>
      <c r="D25" s="3" t="s">
        <v>48</v>
      </c>
      <c r="E25" s="5" t="s">
        <v>49</v>
      </c>
      <c r="F25" s="5" t="s">
        <v>50</v>
      </c>
      <c r="G25" s="5" t="s">
        <v>51</v>
      </c>
      <c r="I25" s="8" t="s">
        <v>66</v>
      </c>
      <c r="S25">
        <v>0</v>
      </c>
      <c r="T25">
        <f aca="true" t="shared" si="1" ref="T25:T39">IF(T$24&gt;=$S25,INDEX($C:$C,MATCH($S25&amp;"x"&amp;T$24,$G:$G,0)),"")</f>
        <v>0.06872854541152407</v>
      </c>
      <c r="U25">
        <f aca="true" t="shared" si="2" ref="U25:AH39">IF(U$24&gt;=$S25,INDEX($C:$C,MATCH($S25&amp;"x"&amp;U$24,$G:$G,0)),"")</f>
        <v>0.10498833415350894</v>
      </c>
      <c r="V25">
        <f t="shared" si="2"/>
        <v>-0.1372782781710864</v>
      </c>
      <c r="W25">
        <f t="shared" si="2"/>
        <v>-0.1389401904102776</v>
      </c>
      <c r="X25">
        <f t="shared" si="2"/>
        <v>-0.03090457970910343</v>
      </c>
      <c r="Y25">
        <f t="shared" si="2"/>
        <v>0.09629267973157418</v>
      </c>
      <c r="Z25">
        <f t="shared" si="2"/>
        <v>0.14563686088012062</v>
      </c>
      <c r="AA25">
        <f t="shared" si="2"/>
        <v>0.07543352047379415</v>
      </c>
      <c r="AB25">
        <f t="shared" si="2"/>
        <v>-0.07164282398473176</v>
      </c>
      <c r="AC25">
        <f t="shared" si="2"/>
        <v>0.05447582295805553</v>
      </c>
      <c r="AD25">
        <f t="shared" si="2"/>
        <v>-0.24404802362302647</v>
      </c>
      <c r="AE25">
        <f t="shared" si="2"/>
        <v>-0.03269913502511912</v>
      </c>
      <c r="AF25">
        <f t="shared" si="2"/>
        <v>0.14158867274480436</v>
      </c>
      <c r="AG25">
        <f t="shared" si="2"/>
        <v>-0.1888131613340125</v>
      </c>
      <c r="AH25">
        <f t="shared" si="2"/>
        <v>0.03813895309627213</v>
      </c>
    </row>
    <row r="26" spans="1:34" ht="12.75">
      <c r="A26" s="1">
        <v>1</v>
      </c>
      <c r="B26" s="1">
        <v>10.00345891981928</v>
      </c>
      <c r="C26" s="1">
        <v>0.06872854541152407</v>
      </c>
      <c r="D26" s="1">
        <v>0.7124988447089086</v>
      </c>
      <c r="E26">
        <v>0</v>
      </c>
      <c r="F26">
        <v>0</v>
      </c>
      <c r="G26" t="str">
        <f>E26&amp;"x"&amp;F26</f>
        <v>0x0</v>
      </c>
      <c r="S26">
        <f>+S25+1</f>
        <v>1</v>
      </c>
      <c r="T26">
        <f t="shared" si="1"/>
      </c>
      <c r="U26">
        <f t="shared" si="2"/>
        <v>0.0918620271500572</v>
      </c>
      <c r="V26">
        <f t="shared" si="2"/>
        <v>0.02776421538494489</v>
      </c>
      <c r="W26">
        <f t="shared" si="2"/>
        <v>-0.02980010333668659</v>
      </c>
      <c r="X26">
        <f t="shared" si="2"/>
        <v>-0.010537409875754022</v>
      </c>
      <c r="Y26">
        <f t="shared" si="2"/>
        <v>-0.014750886586973877</v>
      </c>
      <c r="Z26">
        <f t="shared" si="2"/>
        <v>-0.08269568335970234</v>
      </c>
      <c r="AA26">
        <f t="shared" si="2"/>
        <v>0.0506656002714152</v>
      </c>
      <c r="AB26">
        <f t="shared" si="2"/>
        <v>-0.1401627619478969</v>
      </c>
      <c r="AC26">
        <f t="shared" si="2"/>
        <v>-0.03888775163773772</v>
      </c>
      <c r="AD26">
        <f t="shared" si="2"/>
        <v>-0.045665865990793364</v>
      </c>
      <c r="AE26">
        <f t="shared" si="2"/>
        <v>0.03377651684640526</v>
      </c>
      <c r="AF26">
        <f t="shared" si="2"/>
        <v>0.0065599303849595</v>
      </c>
      <c r="AG26">
        <f t="shared" si="2"/>
        <v>0.017624911626390016</v>
      </c>
      <c r="AH26">
        <f t="shared" si="2"/>
        <v>0.1386945864893221</v>
      </c>
    </row>
    <row r="27" spans="1:34" ht="12.75">
      <c r="A27" s="1">
        <v>2</v>
      </c>
      <c r="B27" s="1">
        <v>9.902617023912454</v>
      </c>
      <c r="C27" s="1">
        <v>0.0918620271500572</v>
      </c>
      <c r="D27" s="1">
        <v>0.9523202888280471</v>
      </c>
      <c r="E27">
        <v>1</v>
      </c>
      <c r="F27">
        <v>1</v>
      </c>
      <c r="G27" t="str">
        <f aca="true" t="shared" si="3" ref="G27:G90">E27&amp;"x"&amp;F27</f>
        <v>1x1</v>
      </c>
      <c r="S27">
        <f aca="true" t="shared" si="4" ref="S27:S39">+S26+1</f>
        <v>2</v>
      </c>
      <c r="T27">
        <f t="shared" si="1"/>
      </c>
      <c r="U27">
        <f t="shared" si="2"/>
      </c>
      <c r="V27">
        <f t="shared" si="2"/>
        <v>-0.01593693056969059</v>
      </c>
      <c r="W27">
        <f t="shared" si="2"/>
        <v>0.06965818937680801</v>
      </c>
      <c r="X27">
        <f t="shared" si="2"/>
        <v>0.12006507466681349</v>
      </c>
      <c r="Y27">
        <f t="shared" si="2"/>
        <v>-0.04607823516026244</v>
      </c>
      <c r="Z27">
        <f t="shared" si="2"/>
        <v>-0.07756792630719644</v>
      </c>
      <c r="AA27">
        <f t="shared" si="2"/>
        <v>-0.015975502119220053</v>
      </c>
      <c r="AB27">
        <f t="shared" si="2"/>
        <v>-0.026595346840867506</v>
      </c>
      <c r="AC27">
        <f t="shared" si="2"/>
        <v>-0.012177152998653185</v>
      </c>
      <c r="AD27">
        <f t="shared" si="2"/>
        <v>0.0560751191733484</v>
      </c>
      <c r="AE27">
        <f t="shared" si="2"/>
        <v>-0.0607188093655342</v>
      </c>
      <c r="AF27">
        <f t="shared" si="2"/>
        <v>-0.005464341834741759</v>
      </c>
      <c r="AG27">
        <f t="shared" si="2"/>
        <v>0.05706274941081091</v>
      </c>
      <c r="AH27">
        <f t="shared" si="2"/>
        <v>0.28672542937958667</v>
      </c>
    </row>
    <row r="28" spans="1:34" ht="12.75">
      <c r="A28" s="1">
        <v>3</v>
      </c>
      <c r="B28" s="1">
        <v>9.80177512800563</v>
      </c>
      <c r="C28" s="1">
        <v>-0.01593693056969059</v>
      </c>
      <c r="D28" s="1">
        <v>-0.16521584373887643</v>
      </c>
      <c r="E28">
        <v>2</v>
      </c>
      <c r="F28">
        <v>2</v>
      </c>
      <c r="G28" t="str">
        <f t="shared" si="3"/>
        <v>2x2</v>
      </c>
      <c r="S28">
        <f t="shared" si="4"/>
        <v>3</v>
      </c>
      <c r="T28">
        <f t="shared" si="1"/>
      </c>
      <c r="U28">
        <f t="shared" si="2"/>
      </c>
      <c r="V28">
        <f t="shared" si="2"/>
      </c>
      <c r="W28">
        <f t="shared" si="2"/>
        <v>-0.07762433093414245</v>
      </c>
      <c r="X28">
        <f t="shared" si="2"/>
        <v>0.00105948715755666</v>
      </c>
      <c r="Y28">
        <f t="shared" si="2"/>
        <v>-0.06422922025895517</v>
      </c>
      <c r="Z28">
        <f t="shared" si="2"/>
        <v>0.0843448662607198</v>
      </c>
      <c r="AA28">
        <f t="shared" si="2"/>
        <v>-0.006329846584087306</v>
      </c>
      <c r="AB28">
        <f t="shared" si="2"/>
        <v>0.0030566188887899415</v>
      </c>
      <c r="AC28">
        <f t="shared" si="2"/>
        <v>0.07594454097110415</v>
      </c>
      <c r="AD28">
        <f t="shared" si="2"/>
        <v>-0.1940608710102545</v>
      </c>
      <c r="AE28">
        <f t="shared" si="2"/>
        <v>-0.017368552041109098</v>
      </c>
      <c r="AF28">
        <f t="shared" si="2"/>
        <v>0.0022457648084230897</v>
      </c>
      <c r="AG28">
        <f t="shared" si="2"/>
        <v>0.14543788292933613</v>
      </c>
      <c r="AH28">
        <f t="shared" si="2"/>
        <v>-0.023659428928754167</v>
      </c>
    </row>
    <row r="29" spans="1:34" ht="12.75">
      <c r="A29" s="1">
        <v>4</v>
      </c>
      <c r="B29" s="1">
        <v>9.700933232098803</v>
      </c>
      <c r="C29" s="1">
        <v>-0.07762433093414245</v>
      </c>
      <c r="D29" s="1">
        <v>-0.804720160752956</v>
      </c>
      <c r="E29">
        <v>3</v>
      </c>
      <c r="F29">
        <v>3</v>
      </c>
      <c r="G29" t="str">
        <f t="shared" si="3"/>
        <v>3x3</v>
      </c>
      <c r="S29">
        <f t="shared" si="4"/>
        <v>4</v>
      </c>
      <c r="T29">
        <f t="shared" si="1"/>
      </c>
      <c r="U29">
        <f t="shared" si="2"/>
      </c>
      <c r="V29">
        <f t="shared" si="2"/>
      </c>
      <c r="W29">
        <f t="shared" si="2"/>
      </c>
      <c r="X29">
        <f t="shared" si="2"/>
        <v>0.022841590192664185</v>
      </c>
      <c r="Y29">
        <f t="shared" si="2"/>
        <v>0.006548187652956727</v>
      </c>
      <c r="Z29">
        <f t="shared" si="2"/>
        <v>0.0729972072572771</v>
      </c>
      <c r="AA29">
        <f t="shared" si="2"/>
        <v>0.01240821977385842</v>
      </c>
      <c r="AB29">
        <f t="shared" si="2"/>
        <v>-0.02026322030089389</v>
      </c>
      <c r="AC29">
        <f t="shared" si="2"/>
        <v>0.1527798436145993</v>
      </c>
      <c r="AD29">
        <f t="shared" si="2"/>
        <v>-0.03732312771034785</v>
      </c>
      <c r="AE29">
        <f t="shared" si="2"/>
        <v>-0.04246910956774386</v>
      </c>
      <c r="AF29">
        <f t="shared" si="2"/>
        <v>-0.13547440077652873</v>
      </c>
      <c r="AG29">
        <f t="shared" si="2"/>
        <v>-0.1277016989434383</v>
      </c>
      <c r="AH29">
        <f t="shared" si="2"/>
        <v>0.06999616549420296</v>
      </c>
    </row>
    <row r="30" spans="1:34" ht="12.75">
      <c r="A30" s="1">
        <v>5</v>
      </c>
      <c r="B30" s="1">
        <v>9.600091336191978</v>
      </c>
      <c r="C30" s="1">
        <v>0.022841590192664185</v>
      </c>
      <c r="D30" s="1">
        <v>0.2367954468720463</v>
      </c>
      <c r="E30">
        <v>4</v>
      </c>
      <c r="F30">
        <v>4</v>
      </c>
      <c r="G30" t="str">
        <f t="shared" si="3"/>
        <v>4x4</v>
      </c>
      <c r="S30">
        <f t="shared" si="4"/>
        <v>5</v>
      </c>
      <c r="T30">
        <f t="shared" si="1"/>
      </c>
      <c r="U30">
        <f t="shared" si="2"/>
      </c>
      <c r="V30">
        <f t="shared" si="2"/>
      </c>
      <c r="W30">
        <f t="shared" si="2"/>
      </c>
      <c r="X30">
        <f t="shared" si="2"/>
      </c>
      <c r="Y30">
        <f t="shared" si="2"/>
        <v>0.1162093840765781</v>
      </c>
      <c r="Z30">
        <f t="shared" si="2"/>
        <v>0.04184473793666044</v>
      </c>
      <c r="AA30">
        <f t="shared" si="2"/>
        <v>-0.13160562546882026</v>
      </c>
      <c r="AB30">
        <f t="shared" si="2"/>
        <v>-0.026221549626518126</v>
      </c>
      <c r="AC30">
        <f t="shared" si="2"/>
        <v>0.020342817899630106</v>
      </c>
      <c r="AD30">
        <f t="shared" si="2"/>
        <v>0.011653662500599182</v>
      </c>
      <c r="AE30">
        <f t="shared" si="2"/>
        <v>-0.06908305333354647</v>
      </c>
      <c r="AF30">
        <f t="shared" si="2"/>
        <v>0.0013269222417520155</v>
      </c>
      <c r="AG30">
        <f t="shared" si="2"/>
        <v>-0.13441294724921882</v>
      </c>
      <c r="AH30">
        <f t="shared" si="2"/>
        <v>-0.16625324059724278</v>
      </c>
    </row>
    <row r="31" spans="1:34" ht="12.75">
      <c r="A31" s="1">
        <v>6</v>
      </c>
      <c r="B31" s="1">
        <v>9.499249440285151</v>
      </c>
      <c r="C31" s="1">
        <v>0.1162093840765781</v>
      </c>
      <c r="D31" s="1">
        <v>1.2047258006570933</v>
      </c>
      <c r="E31">
        <v>5</v>
      </c>
      <c r="F31">
        <v>5</v>
      </c>
      <c r="G31" t="str">
        <f t="shared" si="3"/>
        <v>5x5</v>
      </c>
      <c r="S31">
        <f t="shared" si="4"/>
        <v>6</v>
      </c>
      <c r="T31">
        <f t="shared" si="1"/>
      </c>
      <c r="U31">
        <f t="shared" si="2"/>
      </c>
      <c r="V31">
        <f t="shared" si="2"/>
      </c>
      <c r="W31">
        <f t="shared" si="2"/>
      </c>
      <c r="X31">
        <f t="shared" si="2"/>
      </c>
      <c r="Y31">
        <f t="shared" si="2"/>
      </c>
      <c r="Z31">
        <f t="shared" si="2"/>
        <v>-0.041655865474862</v>
      </c>
      <c r="AA31">
        <f t="shared" si="2"/>
        <v>-0.07184747178465223</v>
      </c>
      <c r="AB31">
        <f t="shared" si="2"/>
        <v>-0.13865993621908856</v>
      </c>
      <c r="AC31">
        <f t="shared" si="2"/>
        <v>0.0540994157169461</v>
      </c>
      <c r="AD31">
        <f t="shared" si="2"/>
        <v>0.21990237718643613</v>
      </c>
      <c r="AE31">
        <f t="shared" si="2"/>
        <v>0.1365756665909501</v>
      </c>
      <c r="AF31">
        <f t="shared" si="2"/>
        <v>0.15155970747083813</v>
      </c>
      <c r="AG31">
        <f t="shared" si="2"/>
        <v>-0.08732236902073076</v>
      </c>
      <c r="AH31">
        <f t="shared" si="2"/>
        <v>-0.13319925023147938</v>
      </c>
    </row>
    <row r="32" spans="1:34" ht="12.75">
      <c r="A32" s="1">
        <v>7</v>
      </c>
      <c r="B32" s="1">
        <v>9.398407544378326</v>
      </c>
      <c r="C32" s="1">
        <v>-0.041655865474862</v>
      </c>
      <c r="D32" s="1">
        <v>-0.43184030519598815</v>
      </c>
      <c r="E32">
        <v>6</v>
      </c>
      <c r="F32">
        <v>6</v>
      </c>
      <c r="G32" t="str">
        <f t="shared" si="3"/>
        <v>6x6</v>
      </c>
      <c r="S32">
        <f t="shared" si="4"/>
        <v>7</v>
      </c>
      <c r="T32">
        <f t="shared" si="1"/>
      </c>
      <c r="U32">
        <f t="shared" si="2"/>
      </c>
      <c r="V32">
        <f t="shared" si="2"/>
      </c>
      <c r="W32">
        <f t="shared" si="2"/>
      </c>
      <c r="X32">
        <f t="shared" si="2"/>
      </c>
      <c r="Y32">
        <f t="shared" si="2"/>
      </c>
      <c r="Z32">
        <f t="shared" si="2"/>
      </c>
      <c r="AA32">
        <f t="shared" si="2"/>
        <v>0.06001802337103079</v>
      </c>
      <c r="AB32">
        <f t="shared" si="2"/>
        <v>-0.13431271571438685</v>
      </c>
      <c r="AC32">
        <f t="shared" si="2"/>
        <v>0.01889507650364486</v>
      </c>
      <c r="AD32">
        <f t="shared" si="2"/>
        <v>0.05879830524552787</v>
      </c>
      <c r="AE32">
        <f t="shared" si="2"/>
        <v>-0.03621213338786333</v>
      </c>
      <c r="AF32">
        <f t="shared" si="2"/>
        <v>0.1813120618465618</v>
      </c>
      <c r="AG32">
        <f t="shared" si="2"/>
        <v>0.16554085303647526</v>
      </c>
      <c r="AH32">
        <f t="shared" si="2"/>
        <v>-0.03729631383587595</v>
      </c>
    </row>
    <row r="33" spans="1:34" ht="12.75">
      <c r="A33" s="1">
        <v>8</v>
      </c>
      <c r="B33" s="1">
        <v>9.297565648471501</v>
      </c>
      <c r="C33" s="1">
        <v>0.06001802337103079</v>
      </c>
      <c r="D33" s="1">
        <v>0.6221981282671154</v>
      </c>
      <c r="E33">
        <v>7</v>
      </c>
      <c r="F33">
        <v>7</v>
      </c>
      <c r="G33" t="str">
        <f t="shared" si="3"/>
        <v>7x7</v>
      </c>
      <c r="S33">
        <f t="shared" si="4"/>
        <v>8</v>
      </c>
      <c r="T33">
        <f t="shared" si="1"/>
      </c>
      <c r="U33">
        <f t="shared" si="2"/>
      </c>
      <c r="V33">
        <f t="shared" si="2"/>
      </c>
      <c r="W33">
        <f t="shared" si="2"/>
      </c>
      <c r="X33">
        <f t="shared" si="2"/>
      </c>
      <c r="Y33">
        <f t="shared" si="2"/>
      </c>
      <c r="Z33">
        <f t="shared" si="2"/>
      </c>
      <c r="AA33">
        <f t="shared" si="2"/>
      </c>
      <c r="AB33">
        <f t="shared" si="2"/>
        <v>-0.02821381513847321</v>
      </c>
      <c r="AC33">
        <f t="shared" si="2"/>
        <v>-0.2015331532256699</v>
      </c>
      <c r="AD33">
        <f t="shared" si="2"/>
        <v>0.0813667068258237</v>
      </c>
      <c r="AE33">
        <f t="shared" si="2"/>
        <v>0.12920904264509048</v>
      </c>
      <c r="AF33">
        <f t="shared" si="2"/>
        <v>-0.08651867811340708</v>
      </c>
      <c r="AG33">
        <f t="shared" si="2"/>
        <v>0.17980881106143443</v>
      </c>
      <c r="AH33">
        <f t="shared" si="2"/>
        <v>-0.11379637346446003</v>
      </c>
    </row>
    <row r="34" spans="1:34" ht="12.75">
      <c r="A34" s="1">
        <v>9</v>
      </c>
      <c r="B34" s="1">
        <v>9.196723752564674</v>
      </c>
      <c r="C34" s="1">
        <v>-0.02821381513847321</v>
      </c>
      <c r="D34" s="1">
        <v>-0.2924885223545298</v>
      </c>
      <c r="E34">
        <v>8</v>
      </c>
      <c r="F34">
        <v>8</v>
      </c>
      <c r="G34" t="str">
        <f t="shared" si="3"/>
        <v>8x8</v>
      </c>
      <c r="S34">
        <f t="shared" si="4"/>
        <v>9</v>
      </c>
      <c r="T34">
        <f t="shared" si="1"/>
      </c>
      <c r="U34">
        <f t="shared" si="2"/>
      </c>
      <c r="V34">
        <f t="shared" si="2"/>
      </c>
      <c r="W34">
        <f t="shared" si="2"/>
      </c>
      <c r="X34">
        <f t="shared" si="2"/>
      </c>
      <c r="Y34">
        <f t="shared" si="2"/>
      </c>
      <c r="Z34">
        <f t="shared" si="2"/>
      </c>
      <c r="AA34">
        <f t="shared" si="2"/>
      </c>
      <c r="AB34">
        <f t="shared" si="2"/>
      </c>
      <c r="AC34">
        <f t="shared" si="2"/>
        <v>-0.0006627626836355205</v>
      </c>
      <c r="AD34">
        <f t="shared" si="2"/>
        <v>-0.1048038117970922</v>
      </c>
      <c r="AE34">
        <f t="shared" si="2"/>
        <v>-0.07077959103815701</v>
      </c>
      <c r="AF34">
        <f t="shared" si="2"/>
        <v>0.029432653770834705</v>
      </c>
      <c r="AG34">
        <f t="shared" si="2"/>
        <v>0.060144279585321314</v>
      </c>
      <c r="AH34">
        <f t="shared" si="2"/>
        <v>0.04826529300139448</v>
      </c>
    </row>
    <row r="35" spans="1:34" ht="12.75">
      <c r="A35" s="1">
        <v>10</v>
      </c>
      <c r="B35" s="1">
        <v>9.09588185665785</v>
      </c>
      <c r="C35" s="1">
        <v>-0.0006627626836355205</v>
      </c>
      <c r="D35" s="1">
        <v>-0.006870764448439863</v>
      </c>
      <c r="E35">
        <v>9</v>
      </c>
      <c r="F35">
        <v>9</v>
      </c>
      <c r="G35" t="str">
        <f t="shared" si="3"/>
        <v>9x9</v>
      </c>
      <c r="S35">
        <f t="shared" si="4"/>
        <v>10</v>
      </c>
      <c r="T35">
        <f t="shared" si="1"/>
      </c>
      <c r="U35">
        <f t="shared" si="2"/>
      </c>
      <c r="V35">
        <f t="shared" si="2"/>
      </c>
      <c r="W35">
        <f t="shared" si="2"/>
      </c>
      <c r="X35">
        <f t="shared" si="2"/>
      </c>
      <c r="Y35">
        <f t="shared" si="2"/>
      </c>
      <c r="Z35">
        <f t="shared" si="2"/>
      </c>
      <c r="AA35">
        <f t="shared" si="2"/>
      </c>
      <c r="AB35">
        <f t="shared" si="2"/>
      </c>
      <c r="AC35">
        <f t="shared" si="2"/>
      </c>
      <c r="AD35">
        <f t="shared" si="2"/>
        <v>0.07795864541795972</v>
      </c>
      <c r="AE35">
        <f t="shared" si="2"/>
        <v>-0.07502411088476002</v>
      </c>
      <c r="AF35">
        <f t="shared" si="2"/>
        <v>-0.017425839891769712</v>
      </c>
      <c r="AG35">
        <f t="shared" si="2"/>
        <v>0.010380215158635409</v>
      </c>
      <c r="AH35">
        <f t="shared" si="2"/>
        <v>-0.13163584624505553</v>
      </c>
    </row>
    <row r="36" spans="1:34" ht="12.75">
      <c r="A36" s="1">
        <v>11</v>
      </c>
      <c r="B36" s="1">
        <v>8.995039960751024</v>
      </c>
      <c r="C36" s="1">
        <v>0.07795864541795972</v>
      </c>
      <c r="D36" s="1">
        <v>0.8081859504341286</v>
      </c>
      <c r="E36">
        <v>10</v>
      </c>
      <c r="F36">
        <v>10</v>
      </c>
      <c r="G36" t="str">
        <f t="shared" si="3"/>
        <v>10x10</v>
      </c>
      <c r="S36">
        <f t="shared" si="4"/>
        <v>11</v>
      </c>
      <c r="T36">
        <f t="shared" si="1"/>
      </c>
      <c r="U36">
        <f t="shared" si="2"/>
      </c>
      <c r="V36">
        <f t="shared" si="2"/>
      </c>
      <c r="W36">
        <f t="shared" si="2"/>
      </c>
      <c r="X36">
        <f t="shared" si="2"/>
      </c>
      <c r="Y36">
        <f t="shared" si="2"/>
      </c>
      <c r="Z36">
        <f t="shared" si="2"/>
      </c>
      <c r="AA36">
        <f t="shared" si="2"/>
      </c>
      <c r="AB36">
        <f t="shared" si="2"/>
      </c>
      <c r="AC36">
        <f t="shared" si="2"/>
      </c>
      <c r="AD36">
        <f t="shared" si="2"/>
      </c>
      <c r="AE36">
        <f t="shared" si="2"/>
        <v>0.06612151351706963</v>
      </c>
      <c r="AF36">
        <f t="shared" si="2"/>
        <v>-0.10557193037728396</v>
      </c>
      <c r="AG36">
        <f t="shared" si="2"/>
        <v>0.1255070199444166</v>
      </c>
      <c r="AH36">
        <f t="shared" si="2"/>
        <v>-0.09225491404497532</v>
      </c>
    </row>
    <row r="37" spans="1:34" ht="12.75">
      <c r="A37" s="1">
        <v>12</v>
      </c>
      <c r="B37" s="1">
        <v>8.894198064844199</v>
      </c>
      <c r="C37" s="1">
        <v>0.06612151351706963</v>
      </c>
      <c r="D37" s="1">
        <v>0.6854721238348391</v>
      </c>
      <c r="E37">
        <v>11</v>
      </c>
      <c r="F37">
        <v>11</v>
      </c>
      <c r="G37" t="str">
        <f t="shared" si="3"/>
        <v>11x11</v>
      </c>
      <c r="S37">
        <f t="shared" si="4"/>
        <v>12</v>
      </c>
      <c r="T37">
        <f t="shared" si="1"/>
      </c>
      <c r="U37">
        <f t="shared" si="2"/>
      </c>
      <c r="V37">
        <f t="shared" si="2"/>
      </c>
      <c r="W37">
        <f t="shared" si="2"/>
      </c>
      <c r="X37">
        <f t="shared" si="2"/>
      </c>
      <c r="Y37">
        <f t="shared" si="2"/>
      </c>
      <c r="Z37">
        <f t="shared" si="2"/>
      </c>
      <c r="AA37">
        <f t="shared" si="2"/>
      </c>
      <c r="AB37">
        <f t="shared" si="2"/>
      </c>
      <c r="AC37">
        <f t="shared" si="2"/>
      </c>
      <c r="AD37">
        <f t="shared" si="2"/>
      </c>
      <c r="AE37">
        <f t="shared" si="2"/>
      </c>
      <c r="AF37">
        <f t="shared" si="2"/>
        <v>-0.02015245565979562</v>
      </c>
      <c r="AG37">
        <f t="shared" si="2"/>
        <v>0.029395747327624733</v>
      </c>
      <c r="AH37">
        <f t="shared" si="2"/>
        <v>0.055835684291633214</v>
      </c>
    </row>
    <row r="38" spans="1:34" ht="12.75">
      <c r="A38" s="1">
        <v>13</v>
      </c>
      <c r="B38" s="1">
        <v>8.793356168937374</v>
      </c>
      <c r="C38" s="1">
        <v>-0.02015245565979562</v>
      </c>
      <c r="D38" s="1">
        <v>-0.20891757987423237</v>
      </c>
      <c r="E38">
        <v>12</v>
      </c>
      <c r="F38">
        <v>12</v>
      </c>
      <c r="G38" t="str">
        <f t="shared" si="3"/>
        <v>12x12</v>
      </c>
      <c r="S38">
        <f t="shared" si="4"/>
        <v>13</v>
      </c>
      <c r="T38">
        <f t="shared" si="1"/>
      </c>
      <c r="U38">
        <f t="shared" si="2"/>
      </c>
      <c r="V38">
        <f t="shared" si="2"/>
      </c>
      <c r="W38">
        <f t="shared" si="2"/>
      </c>
      <c r="X38">
        <f t="shared" si="2"/>
      </c>
      <c r="Y38">
        <f t="shared" si="2"/>
      </c>
      <c r="Z38">
        <f t="shared" si="2"/>
      </c>
      <c r="AA38">
        <f t="shared" si="2"/>
      </c>
      <c r="AB38">
        <f t="shared" si="2"/>
      </c>
      <c r="AC38">
        <f t="shared" si="2"/>
      </c>
      <c r="AD38">
        <f t="shared" si="2"/>
      </c>
      <c r="AE38">
        <f t="shared" si="2"/>
      </c>
      <c r="AF38">
        <f t="shared" si="2"/>
      </c>
      <c r="AG38">
        <f t="shared" si="2"/>
        <v>0.042981756627096246</v>
      </c>
      <c r="AH38">
        <f t="shared" si="2"/>
        <v>-0.10896922994000668</v>
      </c>
    </row>
    <row r="39" spans="1:34" ht="12.75">
      <c r="A39" s="1">
        <v>14</v>
      </c>
      <c r="B39" s="1">
        <v>8.692514273030547</v>
      </c>
      <c r="C39" s="1">
        <v>0.042981756627096246</v>
      </c>
      <c r="D39" s="1">
        <v>0.4455856261324365</v>
      </c>
      <c r="E39">
        <v>13</v>
      </c>
      <c r="F39">
        <v>13</v>
      </c>
      <c r="G39" t="str">
        <f t="shared" si="3"/>
        <v>13x13</v>
      </c>
      <c r="S39">
        <f t="shared" si="4"/>
        <v>14</v>
      </c>
      <c r="T39">
        <f t="shared" si="1"/>
      </c>
      <c r="U39">
        <f t="shared" si="2"/>
      </c>
      <c r="V39">
        <f t="shared" si="2"/>
      </c>
      <c r="W39">
        <f t="shared" si="2"/>
      </c>
      <c r="X39">
        <f t="shared" si="2"/>
      </c>
      <c r="Y39">
        <f t="shared" si="2"/>
      </c>
      <c r="Z39">
        <f t="shared" si="2"/>
      </c>
      <c r="AA39">
        <f t="shared" si="2"/>
      </c>
      <c r="AB39">
        <f t="shared" si="2"/>
      </c>
      <c r="AC39">
        <f t="shared" si="2"/>
      </c>
      <c r="AD39">
        <f t="shared" si="2"/>
      </c>
      <c r="AE39">
        <f t="shared" si="2"/>
      </c>
      <c r="AF39">
        <f t="shared" si="2"/>
      </c>
      <c r="AG39">
        <f t="shared" si="2"/>
      </c>
      <c r="AH39">
        <f t="shared" si="2"/>
        <v>0.07330519628412091</v>
      </c>
    </row>
    <row r="40" spans="1:7" ht="12.75">
      <c r="A40" s="1">
        <v>15</v>
      </c>
      <c r="B40" s="1">
        <v>8.591672377123722</v>
      </c>
      <c r="C40" s="1">
        <v>0.07330519628412091</v>
      </c>
      <c r="D40" s="1">
        <v>0.7599443193633817</v>
      </c>
      <c r="E40">
        <v>14</v>
      </c>
      <c r="F40">
        <v>14</v>
      </c>
      <c r="G40" t="str">
        <f t="shared" si="3"/>
        <v>14x14</v>
      </c>
    </row>
    <row r="41" spans="1:7" ht="12.75">
      <c r="A41" s="1">
        <v>16</v>
      </c>
      <c r="B41" s="1">
        <v>10.151553908620077</v>
      </c>
      <c r="C41" s="1">
        <v>0.10498833415350894</v>
      </c>
      <c r="D41" s="1">
        <v>1.088398806411305</v>
      </c>
      <c r="E41">
        <v>0</v>
      </c>
      <c r="F41">
        <v>1</v>
      </c>
      <c r="G41" t="str">
        <f t="shared" si="3"/>
        <v>0x1</v>
      </c>
    </row>
    <row r="42" spans="1:7" ht="12.75">
      <c r="A42" s="1">
        <v>17</v>
      </c>
      <c r="B42" s="1">
        <v>10.050712012713252</v>
      </c>
      <c r="C42" s="1">
        <v>0.02776421538494489</v>
      </c>
      <c r="D42" s="1">
        <v>0.287827587032063</v>
      </c>
      <c r="E42">
        <v>1</v>
      </c>
      <c r="F42">
        <v>2</v>
      </c>
      <c r="G42" t="str">
        <f t="shared" si="3"/>
        <v>1x2</v>
      </c>
    </row>
    <row r="43" spans="1:7" ht="12.75">
      <c r="A43" s="1">
        <v>18</v>
      </c>
      <c r="B43" s="1">
        <v>9.949870116806427</v>
      </c>
      <c r="C43" s="1">
        <v>0.06965818937680801</v>
      </c>
      <c r="D43" s="1">
        <v>0.7221363286290085</v>
      </c>
      <c r="E43">
        <v>2</v>
      </c>
      <c r="F43">
        <v>3</v>
      </c>
      <c r="G43" t="str">
        <f t="shared" si="3"/>
        <v>2x3</v>
      </c>
    </row>
    <row r="44" spans="1:7" ht="12.75">
      <c r="A44" s="1">
        <v>19</v>
      </c>
      <c r="B44" s="1">
        <v>9.849028220899601</v>
      </c>
      <c r="C44" s="1">
        <v>0.00105948715755666</v>
      </c>
      <c r="D44" s="1">
        <v>0.010983549429469964</v>
      </c>
      <c r="E44">
        <v>3</v>
      </c>
      <c r="F44">
        <v>4</v>
      </c>
      <c r="G44" t="str">
        <f t="shared" si="3"/>
        <v>3x4</v>
      </c>
    </row>
    <row r="45" spans="1:7" ht="12.75">
      <c r="A45" s="1">
        <v>20</v>
      </c>
      <c r="B45" s="1">
        <v>9.748186324992774</v>
      </c>
      <c r="C45" s="1">
        <v>0.006548187652956727</v>
      </c>
      <c r="D45" s="1">
        <v>0.06788411001182787</v>
      </c>
      <c r="E45">
        <v>4</v>
      </c>
      <c r="F45">
        <v>5</v>
      </c>
      <c r="G45" t="str">
        <f t="shared" si="3"/>
        <v>4x5</v>
      </c>
    </row>
    <row r="46" spans="1:7" ht="12.75">
      <c r="A46" s="1">
        <v>21</v>
      </c>
      <c r="B46" s="1">
        <v>9.647344429085948</v>
      </c>
      <c r="C46" s="1">
        <v>0.04184473793666044</v>
      </c>
      <c r="D46" s="1">
        <v>0.43379831856616713</v>
      </c>
      <c r="E46">
        <v>5</v>
      </c>
      <c r="F46">
        <v>6</v>
      </c>
      <c r="G46" t="str">
        <f t="shared" si="3"/>
        <v>5x6</v>
      </c>
    </row>
    <row r="47" spans="1:7" ht="12.75">
      <c r="A47" s="1">
        <v>22</v>
      </c>
      <c r="B47" s="1">
        <v>9.546502533179124</v>
      </c>
      <c r="C47" s="1">
        <v>-0.07184747178465223</v>
      </c>
      <c r="D47" s="1">
        <v>-0.7448323012702248</v>
      </c>
      <c r="E47">
        <v>6</v>
      </c>
      <c r="F47">
        <v>7</v>
      </c>
      <c r="G47" t="str">
        <f t="shared" si="3"/>
        <v>6x7</v>
      </c>
    </row>
    <row r="48" spans="1:7" ht="12.75">
      <c r="A48" s="1">
        <v>23</v>
      </c>
      <c r="B48" s="1">
        <v>9.445660637272297</v>
      </c>
      <c r="C48" s="1">
        <v>-0.13431271571438685</v>
      </c>
      <c r="D48" s="1">
        <v>-1.3924004095126767</v>
      </c>
      <c r="E48">
        <v>7</v>
      </c>
      <c r="F48">
        <v>8</v>
      </c>
      <c r="G48" t="str">
        <f t="shared" si="3"/>
        <v>7x8</v>
      </c>
    </row>
    <row r="49" spans="1:7" ht="12.75">
      <c r="A49" s="1">
        <v>24</v>
      </c>
      <c r="B49" s="1">
        <v>9.344818741365472</v>
      </c>
      <c r="C49" s="1">
        <v>-0.2015331532256699</v>
      </c>
      <c r="D49" s="1">
        <v>-2.089264918732827</v>
      </c>
      <c r="E49">
        <v>8</v>
      </c>
      <c r="F49">
        <v>9</v>
      </c>
      <c r="G49" t="str">
        <f t="shared" si="3"/>
        <v>8x9</v>
      </c>
    </row>
    <row r="50" spans="1:7" ht="12.75">
      <c r="A50" s="1">
        <v>25</v>
      </c>
      <c r="B50" s="1">
        <v>9.243976845458647</v>
      </c>
      <c r="C50" s="1">
        <v>-0.1048038117970922</v>
      </c>
      <c r="D50" s="1">
        <v>-1.0864858899515912</v>
      </c>
      <c r="E50">
        <v>9</v>
      </c>
      <c r="F50">
        <v>10</v>
      </c>
      <c r="G50" t="str">
        <f t="shared" si="3"/>
        <v>9x10</v>
      </c>
    </row>
    <row r="51" spans="1:7" ht="12.75">
      <c r="A51" s="1">
        <v>26</v>
      </c>
      <c r="B51" s="1">
        <v>9.143134949551822</v>
      </c>
      <c r="C51" s="1">
        <v>-0.07502411088476002</v>
      </c>
      <c r="D51" s="1">
        <v>-0.777764057287055</v>
      </c>
      <c r="E51">
        <v>10</v>
      </c>
      <c r="F51">
        <v>11</v>
      </c>
      <c r="G51" t="str">
        <f t="shared" si="3"/>
        <v>10x11</v>
      </c>
    </row>
    <row r="52" spans="1:7" ht="12.75">
      <c r="A52" s="1">
        <v>27</v>
      </c>
      <c r="B52" s="1">
        <v>9.042293053644997</v>
      </c>
      <c r="C52" s="1">
        <v>-0.10557193037728396</v>
      </c>
      <c r="D52" s="1">
        <v>-1.0944488636724683</v>
      </c>
      <c r="E52">
        <v>11</v>
      </c>
      <c r="F52">
        <v>12</v>
      </c>
      <c r="G52" t="str">
        <f t="shared" si="3"/>
        <v>11x12</v>
      </c>
    </row>
    <row r="53" spans="1:7" ht="12.75">
      <c r="A53" s="1">
        <v>28</v>
      </c>
      <c r="B53" s="1">
        <v>8.941451157738172</v>
      </c>
      <c r="C53" s="1">
        <v>0.029395747327624733</v>
      </c>
      <c r="D53" s="1">
        <v>0.3047414416365016</v>
      </c>
      <c r="E53">
        <v>12</v>
      </c>
      <c r="F53">
        <v>13</v>
      </c>
      <c r="G53" t="str">
        <f t="shared" si="3"/>
        <v>12x13</v>
      </c>
    </row>
    <row r="54" spans="1:7" ht="12.75">
      <c r="A54" s="1">
        <v>29</v>
      </c>
      <c r="B54" s="1">
        <v>8.840609261831345</v>
      </c>
      <c r="C54" s="1">
        <v>-0.10896922994000668</v>
      </c>
      <c r="D54" s="1">
        <v>-1.1296681746454627</v>
      </c>
      <c r="E54">
        <v>13</v>
      </c>
      <c r="F54">
        <v>14</v>
      </c>
      <c r="G54" t="str">
        <f t="shared" si="3"/>
        <v>13x14</v>
      </c>
    </row>
    <row r="55" spans="1:7" ht="12.75">
      <c r="A55" s="1">
        <v>30</v>
      </c>
      <c r="B55" s="1">
        <v>10.299648897420875</v>
      </c>
      <c r="C55" s="1">
        <v>-0.1372782781710864</v>
      </c>
      <c r="D55" s="1">
        <v>-1.4231439646346253</v>
      </c>
      <c r="E55">
        <v>0</v>
      </c>
      <c r="F55">
        <v>2</v>
      </c>
      <c r="G55" t="str">
        <f t="shared" si="3"/>
        <v>0x2</v>
      </c>
    </row>
    <row r="56" spans="1:7" ht="12.75">
      <c r="A56" s="1">
        <v>31</v>
      </c>
      <c r="B56" s="1">
        <v>10.198807001514048</v>
      </c>
      <c r="C56" s="1">
        <v>-0.02980010333668659</v>
      </c>
      <c r="D56" s="1">
        <v>-0.3089333416335495</v>
      </c>
      <c r="E56">
        <v>1</v>
      </c>
      <c r="F56">
        <v>3</v>
      </c>
      <c r="G56" t="str">
        <f t="shared" si="3"/>
        <v>1x3</v>
      </c>
    </row>
    <row r="57" spans="1:7" ht="12.75">
      <c r="A57" s="1">
        <v>32</v>
      </c>
      <c r="B57" s="1">
        <v>10.097965105607225</v>
      </c>
      <c r="C57" s="1">
        <v>0.12006507466681349</v>
      </c>
      <c r="D57" s="1">
        <v>1.2446971848126656</v>
      </c>
      <c r="E57">
        <v>2</v>
      </c>
      <c r="F57">
        <v>4</v>
      </c>
      <c r="G57" t="str">
        <f t="shared" si="3"/>
        <v>2x4</v>
      </c>
    </row>
    <row r="58" spans="1:7" ht="12.75">
      <c r="A58" s="1">
        <v>33</v>
      </c>
      <c r="B58" s="1">
        <v>9.997123209700398</v>
      </c>
      <c r="C58" s="1">
        <v>-0.06422922025895517</v>
      </c>
      <c r="D58" s="1">
        <v>-0.6658549945593091</v>
      </c>
      <c r="E58">
        <v>3</v>
      </c>
      <c r="F58">
        <v>5</v>
      </c>
      <c r="G58" t="str">
        <f t="shared" si="3"/>
        <v>3x5</v>
      </c>
    </row>
    <row r="59" spans="1:7" ht="12.75">
      <c r="A59" s="1">
        <v>34</v>
      </c>
      <c r="B59" s="1">
        <v>9.896281313793573</v>
      </c>
      <c r="C59" s="1">
        <v>0.0729972072572771</v>
      </c>
      <c r="D59" s="1">
        <v>0.7567514418698266</v>
      </c>
      <c r="E59">
        <v>4</v>
      </c>
      <c r="F59">
        <v>6</v>
      </c>
      <c r="G59" t="str">
        <f t="shared" si="3"/>
        <v>4x6</v>
      </c>
    </row>
    <row r="60" spans="1:7" ht="12.75">
      <c r="A60" s="1">
        <v>35</v>
      </c>
      <c r="B60" s="1">
        <v>9.795439417886746</v>
      </c>
      <c r="C60" s="1">
        <v>-0.13160562546882026</v>
      </c>
      <c r="D60" s="1">
        <v>-1.3643363982501082</v>
      </c>
      <c r="E60">
        <v>5</v>
      </c>
      <c r="F60">
        <v>7</v>
      </c>
      <c r="G60" t="str">
        <f t="shared" si="3"/>
        <v>5x7</v>
      </c>
    </row>
    <row r="61" spans="1:7" ht="12.75">
      <c r="A61" s="1">
        <v>36</v>
      </c>
      <c r="B61" s="1">
        <v>9.69459752197992</v>
      </c>
      <c r="C61" s="1">
        <v>-0.13865993621908856</v>
      </c>
      <c r="D61" s="1">
        <v>-1.4374674128771256</v>
      </c>
      <c r="E61">
        <v>6</v>
      </c>
      <c r="F61">
        <v>8</v>
      </c>
      <c r="G61" t="str">
        <f t="shared" si="3"/>
        <v>6x8</v>
      </c>
    </row>
    <row r="62" spans="1:7" ht="12.75">
      <c r="A62" s="1">
        <v>37</v>
      </c>
      <c r="B62" s="1">
        <v>9.593755626073095</v>
      </c>
      <c r="C62" s="1">
        <v>0.01889507650364486</v>
      </c>
      <c r="D62" s="1">
        <v>0.1958825128470716</v>
      </c>
      <c r="E62">
        <v>7</v>
      </c>
      <c r="F62">
        <v>9</v>
      </c>
      <c r="G62" t="str">
        <f t="shared" si="3"/>
        <v>7x9</v>
      </c>
    </row>
    <row r="63" spans="1:7" ht="12.75">
      <c r="A63" s="1">
        <v>38</v>
      </c>
      <c r="B63" s="1">
        <v>9.492913730166268</v>
      </c>
      <c r="C63" s="1">
        <v>0.0813667068258237</v>
      </c>
      <c r="D63" s="1">
        <v>0.8435168278921135</v>
      </c>
      <c r="E63">
        <v>8</v>
      </c>
      <c r="F63">
        <v>10</v>
      </c>
      <c r="G63" t="str">
        <f t="shared" si="3"/>
        <v>8x10</v>
      </c>
    </row>
    <row r="64" spans="1:7" ht="12.75">
      <c r="A64" s="1">
        <v>39</v>
      </c>
      <c r="B64" s="1">
        <v>9.392071834259445</v>
      </c>
      <c r="C64" s="1">
        <v>-0.07077959103815701</v>
      </c>
      <c r="D64" s="1">
        <v>-0.7337617367237336</v>
      </c>
      <c r="E64">
        <v>9</v>
      </c>
      <c r="F64">
        <v>11</v>
      </c>
      <c r="G64" t="str">
        <f t="shared" si="3"/>
        <v>9x11</v>
      </c>
    </row>
    <row r="65" spans="1:7" ht="12.75">
      <c r="A65" s="1">
        <v>40</v>
      </c>
      <c r="B65" s="1">
        <v>9.291229938352618</v>
      </c>
      <c r="C65" s="1">
        <v>-0.017425839891769712</v>
      </c>
      <c r="D65" s="1">
        <v>-0.180651150357192</v>
      </c>
      <c r="E65">
        <v>10</v>
      </c>
      <c r="F65">
        <v>12</v>
      </c>
      <c r="G65" t="str">
        <f t="shared" si="3"/>
        <v>10x12</v>
      </c>
    </row>
    <row r="66" spans="1:7" ht="12.75">
      <c r="A66" s="1">
        <v>41</v>
      </c>
      <c r="B66" s="1">
        <v>9.190388042445793</v>
      </c>
      <c r="C66" s="1">
        <v>0.1255070199444166</v>
      </c>
      <c r="D66" s="1">
        <v>1.3011130408451894</v>
      </c>
      <c r="E66">
        <v>11</v>
      </c>
      <c r="F66">
        <v>13</v>
      </c>
      <c r="G66" t="str">
        <f t="shared" si="3"/>
        <v>11x13</v>
      </c>
    </row>
    <row r="67" spans="1:7" ht="12.75">
      <c r="A67" s="1">
        <v>42</v>
      </c>
      <c r="B67" s="1">
        <v>9.089546146538968</v>
      </c>
      <c r="C67" s="1">
        <v>0.055835684291633214</v>
      </c>
      <c r="D67" s="1">
        <v>0.5788404266831672</v>
      </c>
      <c r="E67">
        <v>12</v>
      </c>
      <c r="F67">
        <v>14</v>
      </c>
      <c r="G67" t="str">
        <f t="shared" si="3"/>
        <v>12x14</v>
      </c>
    </row>
    <row r="68" spans="1:7" ht="12.75">
      <c r="A68" s="1">
        <v>43</v>
      </c>
      <c r="B68" s="1">
        <v>10.447743886221671</v>
      </c>
      <c r="C68" s="1">
        <v>-0.1389401904102776</v>
      </c>
      <c r="D68" s="1">
        <v>-1.440372767359043</v>
      </c>
      <c r="E68">
        <v>0</v>
      </c>
      <c r="F68">
        <v>3</v>
      </c>
      <c r="G68" t="str">
        <f t="shared" si="3"/>
        <v>0x3</v>
      </c>
    </row>
    <row r="69" spans="1:7" ht="12.75">
      <c r="A69" s="1">
        <v>44</v>
      </c>
      <c r="B69" s="1">
        <v>10.346901990314846</v>
      </c>
      <c r="C69" s="1">
        <v>-0.010537409875754022</v>
      </c>
      <c r="D69" s="1">
        <v>-0.10923979720135468</v>
      </c>
      <c r="E69">
        <v>1</v>
      </c>
      <c r="F69">
        <v>4</v>
      </c>
      <c r="G69" t="str">
        <f t="shared" si="3"/>
        <v>1x4</v>
      </c>
    </row>
    <row r="70" spans="1:7" ht="12.75">
      <c r="A70" s="1">
        <v>45</v>
      </c>
      <c r="B70" s="1">
        <v>10.246060094408021</v>
      </c>
      <c r="C70" s="1">
        <v>-0.04607823516026244</v>
      </c>
      <c r="D70" s="1">
        <v>-0.4776863691983143</v>
      </c>
      <c r="E70">
        <v>2</v>
      </c>
      <c r="F70">
        <v>5</v>
      </c>
      <c r="G70" t="str">
        <f t="shared" si="3"/>
        <v>2x5</v>
      </c>
    </row>
    <row r="71" spans="1:7" ht="12.75">
      <c r="A71" s="1">
        <v>46</v>
      </c>
      <c r="B71" s="1">
        <v>10.145218198501194</v>
      </c>
      <c r="C71" s="1">
        <v>0.0843448662607198</v>
      </c>
      <c r="D71" s="1">
        <v>0.8743909740568104</v>
      </c>
      <c r="E71">
        <v>3</v>
      </c>
      <c r="F71">
        <v>6</v>
      </c>
      <c r="G71" t="str">
        <f t="shared" si="3"/>
        <v>3x6</v>
      </c>
    </row>
    <row r="72" spans="1:7" ht="12.75">
      <c r="A72" s="1">
        <v>47</v>
      </c>
      <c r="B72" s="1">
        <v>10.044376302594369</v>
      </c>
      <c r="C72" s="1">
        <v>0.01240821977385842</v>
      </c>
      <c r="D72" s="1">
        <v>0.12863421160497848</v>
      </c>
      <c r="E72">
        <v>4</v>
      </c>
      <c r="F72">
        <v>7</v>
      </c>
      <c r="G72" t="str">
        <f t="shared" si="3"/>
        <v>4x7</v>
      </c>
    </row>
    <row r="73" spans="1:7" ht="12.75">
      <c r="A73" s="1">
        <v>48</v>
      </c>
      <c r="B73" s="1">
        <v>9.943534406687542</v>
      </c>
      <c r="C73" s="1">
        <v>-0.026221549626518126</v>
      </c>
      <c r="D73" s="1">
        <v>-0.27183499524840565</v>
      </c>
      <c r="E73">
        <v>5</v>
      </c>
      <c r="F73">
        <v>8</v>
      </c>
      <c r="G73" t="str">
        <f t="shared" si="3"/>
        <v>5x8</v>
      </c>
    </row>
    <row r="74" spans="1:7" ht="12.75">
      <c r="A74" s="1">
        <v>49</v>
      </c>
      <c r="B74" s="1">
        <v>9.842692510780719</v>
      </c>
      <c r="C74" s="1">
        <v>0.0540994157169461</v>
      </c>
      <c r="D74" s="1">
        <v>0.5608407826318975</v>
      </c>
      <c r="E74">
        <v>6</v>
      </c>
      <c r="F74">
        <v>9</v>
      </c>
      <c r="G74" t="str">
        <f t="shared" si="3"/>
        <v>6x9</v>
      </c>
    </row>
    <row r="75" spans="1:7" ht="12.75">
      <c r="A75" s="1">
        <v>50</v>
      </c>
      <c r="B75" s="1">
        <v>9.741850614873892</v>
      </c>
      <c r="C75" s="1">
        <v>0.05879830524552787</v>
      </c>
      <c r="D75" s="1">
        <v>0.6095534876729085</v>
      </c>
      <c r="E75">
        <v>7</v>
      </c>
      <c r="F75">
        <v>10</v>
      </c>
      <c r="G75" t="str">
        <f t="shared" si="3"/>
        <v>7x10</v>
      </c>
    </row>
    <row r="76" spans="1:7" ht="12.75">
      <c r="A76" s="1">
        <v>51</v>
      </c>
      <c r="B76" s="1">
        <v>9.641008718967067</v>
      </c>
      <c r="C76" s="1">
        <v>0.12920904264509048</v>
      </c>
      <c r="D76" s="1">
        <v>1.3394913723160897</v>
      </c>
      <c r="E76">
        <v>8</v>
      </c>
      <c r="F76">
        <v>11</v>
      </c>
      <c r="G76" t="str">
        <f t="shared" si="3"/>
        <v>8x11</v>
      </c>
    </row>
    <row r="77" spans="1:7" ht="12.75">
      <c r="A77" s="1">
        <v>52</v>
      </c>
      <c r="B77" s="1">
        <v>9.540166823060241</v>
      </c>
      <c r="C77" s="1">
        <v>0.029432653770834705</v>
      </c>
      <c r="D77" s="1">
        <v>0.30512404537112114</v>
      </c>
      <c r="E77">
        <v>9</v>
      </c>
      <c r="F77">
        <v>12</v>
      </c>
      <c r="G77" t="str">
        <f t="shared" si="3"/>
        <v>9x12</v>
      </c>
    </row>
    <row r="78" spans="1:7" ht="12.75">
      <c r="A78" s="1">
        <v>53</v>
      </c>
      <c r="B78" s="1">
        <v>9.439324927153415</v>
      </c>
      <c r="C78" s="1">
        <v>0.010380215158635409</v>
      </c>
      <c r="D78" s="1">
        <v>0.10761018240781103</v>
      </c>
      <c r="E78">
        <v>10</v>
      </c>
      <c r="F78">
        <v>13</v>
      </c>
      <c r="G78" t="str">
        <f t="shared" si="3"/>
        <v>10x13</v>
      </c>
    </row>
    <row r="79" spans="1:7" ht="12.75">
      <c r="A79" s="1">
        <v>54</v>
      </c>
      <c r="B79" s="1">
        <v>9.33848303124659</v>
      </c>
      <c r="C79" s="1">
        <v>-0.09225491404497532</v>
      </c>
      <c r="D79" s="1">
        <v>-0.9563932901851149</v>
      </c>
      <c r="E79">
        <v>11</v>
      </c>
      <c r="F79">
        <v>14</v>
      </c>
      <c r="G79" t="str">
        <f t="shared" si="3"/>
        <v>11x14</v>
      </c>
    </row>
    <row r="80" spans="1:7" ht="12.75">
      <c r="A80" s="1">
        <v>55</v>
      </c>
      <c r="B80" s="1">
        <v>10.59583887502247</v>
      </c>
      <c r="C80" s="1">
        <v>-0.03090457970910343</v>
      </c>
      <c r="D80" s="1">
        <v>-0.32038328771699065</v>
      </c>
      <c r="E80">
        <v>0</v>
      </c>
      <c r="F80">
        <v>4</v>
      </c>
      <c r="G80" t="str">
        <f t="shared" si="3"/>
        <v>0x4</v>
      </c>
    </row>
    <row r="81" spans="1:7" ht="12.75">
      <c r="A81" s="1">
        <v>56</v>
      </c>
      <c r="B81" s="1">
        <v>10.494996979115642</v>
      </c>
      <c r="C81" s="1">
        <v>-0.014750886586973877</v>
      </c>
      <c r="D81" s="1">
        <v>-0.15292029809041702</v>
      </c>
      <c r="E81">
        <v>1</v>
      </c>
      <c r="F81">
        <v>5</v>
      </c>
      <c r="G81" t="str">
        <f t="shared" si="3"/>
        <v>1x5</v>
      </c>
    </row>
    <row r="82" spans="1:7" ht="12.75">
      <c r="A82" s="1">
        <v>57</v>
      </c>
      <c r="B82" s="1">
        <v>10.394155083208819</v>
      </c>
      <c r="C82" s="1">
        <v>-0.07756792630719644</v>
      </c>
      <c r="D82" s="1">
        <v>-0.8041354221804368</v>
      </c>
      <c r="E82">
        <v>2</v>
      </c>
      <c r="F82">
        <v>6</v>
      </c>
      <c r="G82" t="str">
        <f t="shared" si="3"/>
        <v>2x6</v>
      </c>
    </row>
    <row r="83" spans="1:7" ht="12.75">
      <c r="A83" s="1">
        <v>58</v>
      </c>
      <c r="B83" s="1">
        <v>10.293313187301992</v>
      </c>
      <c r="C83" s="1">
        <v>-0.006329846584087306</v>
      </c>
      <c r="D83" s="1">
        <v>-0.06562059987363883</v>
      </c>
      <c r="E83">
        <v>3</v>
      </c>
      <c r="F83">
        <v>7</v>
      </c>
      <c r="G83" t="str">
        <f t="shared" si="3"/>
        <v>3x7</v>
      </c>
    </row>
    <row r="84" spans="1:7" ht="12.75">
      <c r="A84" s="1">
        <v>59</v>
      </c>
      <c r="B84" s="1">
        <v>10.192471291395165</v>
      </c>
      <c r="C84" s="1">
        <v>-0.02026322030089389</v>
      </c>
      <c r="D84" s="1">
        <v>-0.21006586081550022</v>
      </c>
      <c r="E84">
        <v>4</v>
      </c>
      <c r="F84">
        <v>8</v>
      </c>
      <c r="G84" t="str">
        <f t="shared" si="3"/>
        <v>4x8</v>
      </c>
    </row>
    <row r="85" spans="1:7" ht="12.75">
      <c r="A85" s="1">
        <v>60</v>
      </c>
      <c r="B85" s="1">
        <v>10.09162939548834</v>
      </c>
      <c r="C85" s="1">
        <v>0.020342817899630106</v>
      </c>
      <c r="D85" s="1">
        <v>0.21089103755686112</v>
      </c>
      <c r="E85">
        <v>5</v>
      </c>
      <c r="F85">
        <v>9</v>
      </c>
      <c r="G85" t="str">
        <f t="shared" si="3"/>
        <v>5x9</v>
      </c>
    </row>
    <row r="86" spans="1:7" ht="12.75">
      <c r="A86" s="1">
        <v>61</v>
      </c>
      <c r="B86" s="1">
        <v>9.990787499581515</v>
      </c>
      <c r="C86" s="1">
        <v>0.21990237718643613</v>
      </c>
      <c r="D86" s="1">
        <v>2.2796959946690074</v>
      </c>
      <c r="E86">
        <v>6</v>
      </c>
      <c r="F86">
        <v>10</v>
      </c>
      <c r="G86" t="str">
        <f t="shared" si="3"/>
        <v>6x10</v>
      </c>
    </row>
    <row r="87" spans="1:7" ht="12.75">
      <c r="A87" s="1">
        <v>62</v>
      </c>
      <c r="B87" s="1">
        <v>9.88994560367469</v>
      </c>
      <c r="C87" s="1">
        <v>-0.03621213338786333</v>
      </c>
      <c r="D87" s="1">
        <v>-0.3754059255700662</v>
      </c>
      <c r="E87">
        <v>7</v>
      </c>
      <c r="F87">
        <v>11</v>
      </c>
      <c r="G87" t="str">
        <f t="shared" si="3"/>
        <v>7x11</v>
      </c>
    </row>
    <row r="88" spans="1:7" ht="12.75">
      <c r="A88" s="1">
        <v>63</v>
      </c>
      <c r="B88" s="1">
        <v>9.789103707767863</v>
      </c>
      <c r="C88" s="1">
        <v>-0.08651867811340708</v>
      </c>
      <c r="D88" s="1">
        <v>-0.8969265657004322</v>
      </c>
      <c r="E88">
        <v>8</v>
      </c>
      <c r="F88">
        <v>12</v>
      </c>
      <c r="G88" t="str">
        <f t="shared" si="3"/>
        <v>8x12</v>
      </c>
    </row>
    <row r="89" spans="1:7" ht="12.75">
      <c r="A89" s="1">
        <v>64</v>
      </c>
      <c r="B89" s="1">
        <v>9.68826181186104</v>
      </c>
      <c r="C89" s="1">
        <v>0.060144279585321314</v>
      </c>
      <c r="D89" s="1">
        <v>0.6235070080968962</v>
      </c>
      <c r="E89">
        <v>9</v>
      </c>
      <c r="F89">
        <v>13</v>
      </c>
      <c r="G89" t="str">
        <f t="shared" si="3"/>
        <v>9x13</v>
      </c>
    </row>
    <row r="90" spans="1:7" ht="12.75">
      <c r="A90" s="1">
        <v>65</v>
      </c>
      <c r="B90" s="1">
        <v>9.587419915954213</v>
      </c>
      <c r="C90" s="1">
        <v>-0.13163584624505553</v>
      </c>
      <c r="D90" s="1">
        <v>-1.3646496926465619</v>
      </c>
      <c r="E90">
        <v>10</v>
      </c>
      <c r="F90">
        <v>14</v>
      </c>
      <c r="G90" t="str">
        <f t="shared" si="3"/>
        <v>10x14</v>
      </c>
    </row>
    <row r="91" spans="1:7" ht="12.75">
      <c r="A91" s="1">
        <v>66</v>
      </c>
      <c r="B91" s="1">
        <v>10.743933863823266</v>
      </c>
      <c r="C91" s="1">
        <v>0.09629267973157418</v>
      </c>
      <c r="D91" s="1">
        <v>0.9982522204109912</v>
      </c>
      <c r="E91">
        <v>0</v>
      </c>
      <c r="F91">
        <v>5</v>
      </c>
      <c r="G91" t="str">
        <f aca="true" t="shared" si="5" ref="G91:G145">E91&amp;"x"&amp;F91</f>
        <v>0x5</v>
      </c>
    </row>
    <row r="92" spans="1:7" ht="12.75">
      <c r="A92" s="1">
        <v>67</v>
      </c>
      <c r="B92" s="1">
        <v>10.64309196791644</v>
      </c>
      <c r="C92" s="1">
        <v>-0.08269568335970234</v>
      </c>
      <c r="D92" s="1">
        <v>-0.8572941345317941</v>
      </c>
      <c r="E92">
        <v>1</v>
      </c>
      <c r="F92">
        <v>6</v>
      </c>
      <c r="G92" t="str">
        <f t="shared" si="5"/>
        <v>1x6</v>
      </c>
    </row>
    <row r="93" spans="1:7" ht="12.75">
      <c r="A93" s="1">
        <v>68</v>
      </c>
      <c r="B93" s="1">
        <v>10.542250072009615</v>
      </c>
      <c r="C93" s="1">
        <v>-0.015975502119220053</v>
      </c>
      <c r="D93" s="1">
        <v>-0.16561570938878684</v>
      </c>
      <c r="E93">
        <v>2</v>
      </c>
      <c r="F93">
        <v>7</v>
      </c>
      <c r="G93" t="str">
        <f t="shared" si="5"/>
        <v>2x7</v>
      </c>
    </row>
    <row r="94" spans="1:7" ht="12.75">
      <c r="A94" s="1">
        <v>69</v>
      </c>
      <c r="B94" s="1">
        <v>10.441408176102788</v>
      </c>
      <c r="C94" s="1">
        <v>0.0030566188887899415</v>
      </c>
      <c r="D94" s="1">
        <v>0.031687523923838085</v>
      </c>
      <c r="E94">
        <v>3</v>
      </c>
      <c r="F94">
        <v>8</v>
      </c>
      <c r="G94" t="str">
        <f t="shared" si="5"/>
        <v>3x8</v>
      </c>
    </row>
    <row r="95" spans="1:7" ht="12.75">
      <c r="A95" s="1">
        <v>70</v>
      </c>
      <c r="B95" s="1">
        <v>10.340566280195963</v>
      </c>
      <c r="C95" s="1">
        <v>0.1527798436145993</v>
      </c>
      <c r="D95" s="1">
        <v>1.5838464413646294</v>
      </c>
      <c r="E95">
        <v>4</v>
      </c>
      <c r="F95">
        <v>9</v>
      </c>
      <c r="G95" t="str">
        <f t="shared" si="5"/>
        <v>4x9</v>
      </c>
    </row>
    <row r="96" spans="1:7" ht="12.75">
      <c r="A96" s="1">
        <v>71</v>
      </c>
      <c r="B96" s="1">
        <v>10.239724384289136</v>
      </c>
      <c r="C96" s="1">
        <v>0.011653662500599182</v>
      </c>
      <c r="D96" s="1">
        <v>0.12081182598274813</v>
      </c>
      <c r="E96">
        <v>5</v>
      </c>
      <c r="F96">
        <v>10</v>
      </c>
      <c r="G96" t="str">
        <f t="shared" si="5"/>
        <v>5x10</v>
      </c>
    </row>
    <row r="97" spans="1:7" ht="12.75">
      <c r="A97" s="1">
        <v>72</v>
      </c>
      <c r="B97" s="1">
        <v>10.138882488382313</v>
      </c>
      <c r="C97" s="1">
        <v>0.1365756665909501</v>
      </c>
      <c r="D97" s="1">
        <v>1.4158600924658091</v>
      </c>
      <c r="E97">
        <v>6</v>
      </c>
      <c r="F97">
        <v>11</v>
      </c>
      <c r="G97" t="str">
        <f t="shared" si="5"/>
        <v>6x11</v>
      </c>
    </row>
    <row r="98" spans="1:7" ht="12.75">
      <c r="A98" s="1">
        <v>73</v>
      </c>
      <c r="B98" s="1">
        <v>10.038040592475486</v>
      </c>
      <c r="C98" s="1">
        <v>0.1813120618465618</v>
      </c>
      <c r="D98" s="1">
        <v>1.879635802328568</v>
      </c>
      <c r="E98">
        <v>7</v>
      </c>
      <c r="F98">
        <v>12</v>
      </c>
      <c r="G98" t="str">
        <f t="shared" si="5"/>
        <v>7x12</v>
      </c>
    </row>
    <row r="99" spans="1:7" ht="12.75">
      <c r="A99" s="1">
        <v>74</v>
      </c>
      <c r="B99" s="1">
        <v>9.937198696568661</v>
      </c>
      <c r="C99" s="1">
        <v>0.17980881106143443</v>
      </c>
      <c r="D99" s="1">
        <v>1.8640518198465028</v>
      </c>
      <c r="E99">
        <v>8</v>
      </c>
      <c r="F99">
        <v>13</v>
      </c>
      <c r="G99" t="str">
        <f t="shared" si="5"/>
        <v>8x13</v>
      </c>
    </row>
    <row r="100" spans="1:7" ht="12.75">
      <c r="A100" s="1">
        <v>75</v>
      </c>
      <c r="B100" s="1">
        <v>9.836356800661836</v>
      </c>
      <c r="C100" s="1">
        <v>0.04826529300139448</v>
      </c>
      <c r="D100" s="1">
        <v>0.5003592800796329</v>
      </c>
      <c r="E100">
        <v>9</v>
      </c>
      <c r="F100">
        <v>14</v>
      </c>
      <c r="G100" t="str">
        <f t="shared" si="5"/>
        <v>9x14</v>
      </c>
    </row>
    <row r="101" spans="1:7" ht="12.75">
      <c r="A101" s="1">
        <v>76</v>
      </c>
      <c r="B101" s="1">
        <v>10.892028852624062</v>
      </c>
      <c r="C101" s="1">
        <v>0.14563686088012062</v>
      </c>
      <c r="D101" s="1">
        <v>1.5097961771604582</v>
      </c>
      <c r="E101">
        <v>0</v>
      </c>
      <c r="F101">
        <v>6</v>
      </c>
      <c r="G101" t="str">
        <f t="shared" si="5"/>
        <v>0x6</v>
      </c>
    </row>
    <row r="102" spans="1:7" ht="12.75">
      <c r="A102" s="1">
        <v>77</v>
      </c>
      <c r="B102" s="1">
        <v>10.791186956717237</v>
      </c>
      <c r="C102" s="1">
        <v>0.0506656002714152</v>
      </c>
      <c r="D102" s="1">
        <v>0.5252429168072246</v>
      </c>
      <c r="E102">
        <v>1</v>
      </c>
      <c r="F102">
        <v>7</v>
      </c>
      <c r="G102" t="str">
        <f t="shared" si="5"/>
        <v>1x7</v>
      </c>
    </row>
    <row r="103" spans="1:7" ht="12.75">
      <c r="A103" s="1">
        <v>78</v>
      </c>
      <c r="B103" s="1">
        <v>10.690345060810412</v>
      </c>
      <c r="C103" s="1">
        <v>-0.026595346840867506</v>
      </c>
      <c r="D103" s="1">
        <v>-0.27571009666055757</v>
      </c>
      <c r="E103">
        <v>2</v>
      </c>
      <c r="F103">
        <v>8</v>
      </c>
      <c r="G103" t="str">
        <f t="shared" si="5"/>
        <v>2x8</v>
      </c>
    </row>
    <row r="104" spans="1:7" ht="12.75">
      <c r="A104" s="1">
        <v>79</v>
      </c>
      <c r="B104" s="1">
        <v>10.589503164903586</v>
      </c>
      <c r="C104" s="1">
        <v>0.07594454097110415</v>
      </c>
      <c r="D104" s="1">
        <v>0.7873060222628706</v>
      </c>
      <c r="E104">
        <v>3</v>
      </c>
      <c r="F104">
        <v>9</v>
      </c>
      <c r="G104" t="str">
        <f t="shared" si="5"/>
        <v>3x9</v>
      </c>
    </row>
    <row r="105" spans="1:7" ht="12.75">
      <c r="A105" s="1">
        <v>80</v>
      </c>
      <c r="B105" s="1">
        <v>10.48866126899676</v>
      </c>
      <c r="C105" s="1">
        <v>-0.03732312771034785</v>
      </c>
      <c r="D105" s="1">
        <v>-0.38692344229486575</v>
      </c>
      <c r="E105">
        <v>4</v>
      </c>
      <c r="F105">
        <v>10</v>
      </c>
      <c r="G105" t="str">
        <f t="shared" si="5"/>
        <v>4x10</v>
      </c>
    </row>
    <row r="106" spans="1:7" ht="12.75">
      <c r="A106" s="1">
        <v>81</v>
      </c>
      <c r="B106" s="1">
        <v>10.387819373089934</v>
      </c>
      <c r="C106" s="1">
        <v>-0.06908305333354647</v>
      </c>
      <c r="D106" s="1">
        <v>-0.7161739768300486</v>
      </c>
      <c r="E106">
        <v>5</v>
      </c>
      <c r="F106">
        <v>11</v>
      </c>
      <c r="G106" t="str">
        <f t="shared" si="5"/>
        <v>5x11</v>
      </c>
    </row>
    <row r="107" spans="1:7" ht="12.75">
      <c r="A107" s="1">
        <v>82</v>
      </c>
      <c r="B107" s="1">
        <v>10.28697747718311</v>
      </c>
      <c r="C107" s="1">
        <v>0.15155970747083813</v>
      </c>
      <c r="D107" s="1">
        <v>1.5711974672358733</v>
      </c>
      <c r="E107">
        <v>6</v>
      </c>
      <c r="F107">
        <v>12</v>
      </c>
      <c r="G107" t="str">
        <f t="shared" si="5"/>
        <v>6x12</v>
      </c>
    </row>
    <row r="108" spans="1:7" ht="12.75">
      <c r="A108" s="1">
        <v>83</v>
      </c>
      <c r="B108" s="1">
        <v>10.186135581276282</v>
      </c>
      <c r="C108" s="1">
        <v>0.16554085303647526</v>
      </c>
      <c r="D108" s="1">
        <v>1.7161379719937875</v>
      </c>
      <c r="E108">
        <v>7</v>
      </c>
      <c r="F108">
        <v>13</v>
      </c>
      <c r="G108" t="str">
        <f t="shared" si="5"/>
        <v>7x13</v>
      </c>
    </row>
    <row r="109" spans="1:7" ht="12.75">
      <c r="A109" s="1">
        <v>84</v>
      </c>
      <c r="B109" s="1">
        <v>10.085293685369457</v>
      </c>
      <c r="C109" s="1">
        <v>-0.11379637346446003</v>
      </c>
      <c r="D109" s="1">
        <v>-1.1797104702276473</v>
      </c>
      <c r="E109">
        <v>8</v>
      </c>
      <c r="F109">
        <v>14</v>
      </c>
      <c r="G109" t="str">
        <f t="shared" si="5"/>
        <v>8x14</v>
      </c>
    </row>
    <row r="110" spans="1:7" ht="12.75">
      <c r="A110" s="1">
        <v>85</v>
      </c>
      <c r="B110" s="1">
        <v>11.04012384142486</v>
      </c>
      <c r="C110" s="1">
        <v>0.07543352047379415</v>
      </c>
      <c r="D110" s="1">
        <v>0.7820083470134407</v>
      </c>
      <c r="E110">
        <v>0</v>
      </c>
      <c r="F110">
        <v>7</v>
      </c>
      <c r="G110" t="str">
        <f t="shared" si="5"/>
        <v>0x7</v>
      </c>
    </row>
    <row r="111" spans="1:7" ht="12.75">
      <c r="A111" s="1">
        <v>86</v>
      </c>
      <c r="B111" s="1">
        <v>10.939281945518033</v>
      </c>
      <c r="C111" s="1">
        <v>-0.1401627619478969</v>
      </c>
      <c r="D111" s="1">
        <v>-1.4530469888620878</v>
      </c>
      <c r="E111">
        <v>1</v>
      </c>
      <c r="F111">
        <v>8</v>
      </c>
      <c r="G111" t="str">
        <f t="shared" si="5"/>
        <v>1x8</v>
      </c>
    </row>
    <row r="112" spans="1:7" ht="12.75">
      <c r="A112" s="1">
        <v>87</v>
      </c>
      <c r="B112" s="1">
        <v>10.83844004961121</v>
      </c>
      <c r="C112" s="1">
        <v>-0.012177152998653185</v>
      </c>
      <c r="D112" s="1">
        <v>-0.1262387759181243</v>
      </c>
      <c r="E112">
        <v>2</v>
      </c>
      <c r="F112">
        <v>9</v>
      </c>
      <c r="G112" t="str">
        <f t="shared" si="5"/>
        <v>2x9</v>
      </c>
    </row>
    <row r="113" spans="1:7" ht="12.75">
      <c r="A113" s="1">
        <v>88</v>
      </c>
      <c r="B113" s="1">
        <v>10.737598153704383</v>
      </c>
      <c r="C113" s="1">
        <v>-0.1940608710102545</v>
      </c>
      <c r="D113" s="1">
        <v>-2.011800854653716</v>
      </c>
      <c r="E113">
        <v>3</v>
      </c>
      <c r="F113">
        <v>10</v>
      </c>
      <c r="G113" t="str">
        <f t="shared" si="5"/>
        <v>3x10</v>
      </c>
    </row>
    <row r="114" spans="1:7" ht="12.75">
      <c r="A114" s="1">
        <v>89</v>
      </c>
      <c r="B114" s="1">
        <v>10.636756257797558</v>
      </c>
      <c r="C114" s="1">
        <v>-0.04246910956774386</v>
      </c>
      <c r="D114" s="1">
        <v>-0.4402710885506365</v>
      </c>
      <c r="E114">
        <v>4</v>
      </c>
      <c r="F114">
        <v>11</v>
      </c>
      <c r="G114" t="str">
        <f t="shared" si="5"/>
        <v>4x11</v>
      </c>
    </row>
    <row r="115" spans="1:7" ht="12.75">
      <c r="A115" s="1">
        <v>90</v>
      </c>
      <c r="B115" s="1">
        <v>10.53591436189073</v>
      </c>
      <c r="C115" s="1">
        <v>0.0013269222417520155</v>
      </c>
      <c r="D115" s="1">
        <v>0.013756010091672054</v>
      </c>
      <c r="E115">
        <v>5</v>
      </c>
      <c r="F115">
        <v>12</v>
      </c>
      <c r="G115" t="str">
        <f t="shared" si="5"/>
        <v>5x12</v>
      </c>
    </row>
    <row r="116" spans="1:7" ht="12.75">
      <c r="A116" s="1">
        <v>91</v>
      </c>
      <c r="B116" s="1">
        <v>10.435072465983907</v>
      </c>
      <c r="C116" s="1">
        <v>-0.08732236902073076</v>
      </c>
      <c r="D116" s="1">
        <v>-0.9052583125683815</v>
      </c>
      <c r="E116">
        <v>6</v>
      </c>
      <c r="F116">
        <v>13</v>
      </c>
      <c r="G116" t="str">
        <f t="shared" si="5"/>
        <v>6x13</v>
      </c>
    </row>
    <row r="117" spans="1:7" ht="12.75">
      <c r="A117" s="1">
        <v>92</v>
      </c>
      <c r="B117" s="1">
        <v>10.33423057007708</v>
      </c>
      <c r="C117" s="1">
        <v>-0.03729631383587595</v>
      </c>
      <c r="D117" s="1">
        <v>-0.3866454667540042</v>
      </c>
      <c r="E117">
        <v>7</v>
      </c>
      <c r="F117">
        <v>14</v>
      </c>
      <c r="G117" t="str">
        <f t="shared" si="5"/>
        <v>7x14</v>
      </c>
    </row>
    <row r="118" spans="1:7" ht="12.75">
      <c r="A118" s="1">
        <v>93</v>
      </c>
      <c r="B118" s="1">
        <v>11.188218830225656</v>
      </c>
      <c r="C118" s="1">
        <v>-0.07164282398473176</v>
      </c>
      <c r="D118" s="1">
        <v>-0.7427107472617341</v>
      </c>
      <c r="E118">
        <v>0</v>
      </c>
      <c r="F118">
        <v>8</v>
      </c>
      <c r="G118" t="str">
        <f t="shared" si="5"/>
        <v>0x8</v>
      </c>
    </row>
    <row r="119" spans="1:7" ht="12.75">
      <c r="A119" s="1">
        <v>94</v>
      </c>
      <c r="B119" s="1">
        <v>11.087376934318831</v>
      </c>
      <c r="C119" s="1">
        <v>-0.03888775163773772</v>
      </c>
      <c r="D119" s="1">
        <v>-0.4031436712258607</v>
      </c>
      <c r="E119">
        <v>1</v>
      </c>
      <c r="F119">
        <v>9</v>
      </c>
      <c r="G119" t="str">
        <f t="shared" si="5"/>
        <v>1x9</v>
      </c>
    </row>
    <row r="120" spans="1:7" ht="12.75">
      <c r="A120" s="1">
        <v>95</v>
      </c>
      <c r="B120" s="1">
        <v>10.986535038412006</v>
      </c>
      <c r="C120" s="1">
        <v>0.0560751191733484</v>
      </c>
      <c r="D120" s="1">
        <v>0.5813226133144075</v>
      </c>
      <c r="E120">
        <v>2</v>
      </c>
      <c r="F120">
        <v>10</v>
      </c>
      <c r="G120" t="str">
        <f t="shared" si="5"/>
        <v>2x10</v>
      </c>
    </row>
    <row r="121" spans="1:7" ht="12.75">
      <c r="A121" s="1">
        <v>96</v>
      </c>
      <c r="B121" s="1">
        <v>10.88569314250518</v>
      </c>
      <c r="C121" s="1">
        <v>-0.017368552041109098</v>
      </c>
      <c r="D121" s="1">
        <v>-0.1800572555327469</v>
      </c>
      <c r="E121">
        <v>3</v>
      </c>
      <c r="F121">
        <v>11</v>
      </c>
      <c r="G121" t="str">
        <f t="shared" si="5"/>
        <v>3x11</v>
      </c>
    </row>
    <row r="122" spans="1:7" ht="12.75">
      <c r="A122" s="1">
        <v>97</v>
      </c>
      <c r="B122" s="1">
        <v>10.784851246598354</v>
      </c>
      <c r="C122" s="1">
        <v>-0.13547440077652873</v>
      </c>
      <c r="D122" s="1">
        <v>-1.404443429770645</v>
      </c>
      <c r="E122">
        <v>4</v>
      </c>
      <c r="F122">
        <v>12</v>
      </c>
      <c r="G122" t="str">
        <f t="shared" si="5"/>
        <v>4x12</v>
      </c>
    </row>
    <row r="123" spans="1:7" ht="12.75">
      <c r="A123" s="1">
        <v>98</v>
      </c>
      <c r="B123" s="1">
        <v>10.684009350691529</v>
      </c>
      <c r="C123" s="1">
        <v>-0.13441294724921882</v>
      </c>
      <c r="D123" s="1">
        <v>-1.393439495271637</v>
      </c>
      <c r="E123">
        <v>5</v>
      </c>
      <c r="F123">
        <v>13</v>
      </c>
      <c r="G123" t="str">
        <f t="shared" si="5"/>
        <v>5x13</v>
      </c>
    </row>
    <row r="124" spans="1:7" ht="12.75">
      <c r="A124" s="1">
        <v>99</v>
      </c>
      <c r="B124" s="1">
        <v>10.583167454784704</v>
      </c>
      <c r="C124" s="1">
        <v>-0.13319925023147938</v>
      </c>
      <c r="D124" s="1">
        <v>-1.3808572746268073</v>
      </c>
      <c r="E124">
        <v>6</v>
      </c>
      <c r="F124">
        <v>14</v>
      </c>
      <c r="G124" t="str">
        <f t="shared" si="5"/>
        <v>6x14</v>
      </c>
    </row>
    <row r="125" spans="1:7" ht="12.75">
      <c r="A125" s="1">
        <v>100</v>
      </c>
      <c r="B125" s="1">
        <v>11.336313819026454</v>
      </c>
      <c r="C125" s="1">
        <v>0.05447582295805553</v>
      </c>
      <c r="D125" s="1">
        <v>0.56474294181226</v>
      </c>
      <c r="E125">
        <v>0</v>
      </c>
      <c r="F125">
        <v>9</v>
      </c>
      <c r="G125" t="str">
        <f t="shared" si="5"/>
        <v>0x9</v>
      </c>
    </row>
    <row r="126" spans="1:7" ht="12.75">
      <c r="A126" s="1">
        <v>101</v>
      </c>
      <c r="B126" s="1">
        <v>11.235471923119627</v>
      </c>
      <c r="C126" s="1">
        <v>-0.045665865990793364</v>
      </c>
      <c r="D126" s="1">
        <v>-0.47341139793155707</v>
      </c>
      <c r="E126">
        <v>1</v>
      </c>
      <c r="F126">
        <v>10</v>
      </c>
      <c r="G126" t="str">
        <f t="shared" si="5"/>
        <v>1x10</v>
      </c>
    </row>
    <row r="127" spans="1:7" ht="12.75">
      <c r="A127" s="1">
        <v>102</v>
      </c>
      <c r="B127" s="1">
        <v>11.134630027212804</v>
      </c>
      <c r="C127" s="1">
        <v>-0.0607188093655342</v>
      </c>
      <c r="D127" s="1">
        <v>-0.6294630748549146</v>
      </c>
      <c r="E127">
        <v>2</v>
      </c>
      <c r="F127">
        <v>11</v>
      </c>
      <c r="G127" t="str">
        <f t="shared" si="5"/>
        <v>2x11</v>
      </c>
    </row>
    <row r="128" spans="1:7" ht="12.75">
      <c r="A128" s="1">
        <v>103</v>
      </c>
      <c r="B128" s="1">
        <v>11.033788131305977</v>
      </c>
      <c r="C128" s="1">
        <v>0.0022457648084230897</v>
      </c>
      <c r="D128" s="1">
        <v>0.02328151748168785</v>
      </c>
      <c r="E128">
        <v>3</v>
      </c>
      <c r="F128">
        <v>12</v>
      </c>
      <c r="G128" t="str">
        <f t="shared" si="5"/>
        <v>3x12</v>
      </c>
    </row>
    <row r="129" spans="1:7" ht="12.75">
      <c r="A129" s="1">
        <v>104</v>
      </c>
      <c r="B129" s="1">
        <v>10.93294623539915</v>
      </c>
      <c r="C129" s="1">
        <v>-0.1277016989434383</v>
      </c>
      <c r="D129" s="1">
        <v>-1.3238649591630718</v>
      </c>
      <c r="E129">
        <v>4</v>
      </c>
      <c r="F129">
        <v>13</v>
      </c>
      <c r="G129" t="str">
        <f t="shared" si="5"/>
        <v>4x13</v>
      </c>
    </row>
    <row r="130" spans="1:7" ht="12.75">
      <c r="A130" s="1">
        <v>105</v>
      </c>
      <c r="B130" s="1">
        <v>10.832104339492325</v>
      </c>
      <c r="C130" s="1">
        <v>-0.16625324059724278</v>
      </c>
      <c r="D130" s="1">
        <v>-1.723523190333455</v>
      </c>
      <c r="E130">
        <v>5</v>
      </c>
      <c r="F130">
        <v>14</v>
      </c>
      <c r="G130" t="str">
        <f t="shared" si="5"/>
        <v>5x14</v>
      </c>
    </row>
    <row r="131" spans="1:7" ht="12.75">
      <c r="A131" s="1">
        <v>106</v>
      </c>
      <c r="B131" s="1">
        <v>11.48440880782725</v>
      </c>
      <c r="C131" s="1">
        <v>-0.24404802362302647</v>
      </c>
      <c r="D131" s="1">
        <v>-2.530010403155466</v>
      </c>
      <c r="E131">
        <v>0</v>
      </c>
      <c r="F131">
        <v>10</v>
      </c>
      <c r="G131" t="str">
        <f t="shared" si="5"/>
        <v>0x10</v>
      </c>
    </row>
    <row r="132" spans="1:7" ht="12.75">
      <c r="A132" s="1">
        <v>107</v>
      </c>
      <c r="B132" s="1">
        <v>11.383566911920425</v>
      </c>
      <c r="C132" s="1">
        <v>0.03377651684640526</v>
      </c>
      <c r="D132" s="1">
        <v>0.3501562427555685</v>
      </c>
      <c r="E132">
        <v>1</v>
      </c>
      <c r="F132">
        <v>11</v>
      </c>
      <c r="G132" t="str">
        <f t="shared" si="5"/>
        <v>1x11</v>
      </c>
    </row>
    <row r="133" spans="1:7" ht="12.75">
      <c r="A133" s="1">
        <v>108</v>
      </c>
      <c r="B133" s="1">
        <v>11.2827250160136</v>
      </c>
      <c r="C133" s="1">
        <v>-0.005464341834741759</v>
      </c>
      <c r="D133" s="1">
        <v>-0.05664803788638375</v>
      </c>
      <c r="E133">
        <v>2</v>
      </c>
      <c r="F133">
        <v>12</v>
      </c>
      <c r="G133" t="str">
        <f t="shared" si="5"/>
        <v>2x12</v>
      </c>
    </row>
    <row r="134" spans="1:7" ht="12.75">
      <c r="A134" s="1">
        <v>109</v>
      </c>
      <c r="B134" s="1">
        <v>11.181883120106775</v>
      </c>
      <c r="C134" s="1">
        <v>0.14543788292933613</v>
      </c>
      <c r="D134" s="1">
        <v>1.5077334016541875</v>
      </c>
      <c r="E134">
        <v>3</v>
      </c>
      <c r="F134">
        <v>13</v>
      </c>
      <c r="G134" t="str">
        <f t="shared" si="5"/>
        <v>3x13</v>
      </c>
    </row>
    <row r="135" spans="1:7" ht="12.75">
      <c r="A135" s="1">
        <v>110</v>
      </c>
      <c r="B135" s="1">
        <v>11.081041224199948</v>
      </c>
      <c r="C135" s="1">
        <v>0.06999616549420296</v>
      </c>
      <c r="D135" s="1">
        <v>0.725640077933482</v>
      </c>
      <c r="E135">
        <v>4</v>
      </c>
      <c r="F135">
        <v>14</v>
      </c>
      <c r="G135" t="str">
        <f t="shared" si="5"/>
        <v>4x14</v>
      </c>
    </row>
    <row r="136" spans="1:7" ht="12.75">
      <c r="A136" s="1">
        <v>111</v>
      </c>
      <c r="B136" s="1">
        <v>11.632503796628049</v>
      </c>
      <c r="C136" s="1">
        <v>-0.03269913502511912</v>
      </c>
      <c r="D136" s="1">
        <v>-0.33898718194713123</v>
      </c>
      <c r="E136">
        <v>0</v>
      </c>
      <c r="F136">
        <v>11</v>
      </c>
      <c r="G136" t="str">
        <f t="shared" si="5"/>
        <v>0x11</v>
      </c>
    </row>
    <row r="137" spans="1:7" ht="12.75">
      <c r="A137" s="1">
        <v>112</v>
      </c>
      <c r="B137" s="1">
        <v>11.531661900721222</v>
      </c>
      <c r="C137" s="1">
        <v>0.0065599303849595</v>
      </c>
      <c r="D137" s="1">
        <v>0.06800584520839875</v>
      </c>
      <c r="E137">
        <v>1</v>
      </c>
      <c r="F137">
        <v>12</v>
      </c>
      <c r="G137" t="str">
        <f t="shared" si="5"/>
        <v>1x12</v>
      </c>
    </row>
    <row r="138" spans="1:7" ht="12.75">
      <c r="A138" s="1">
        <v>113</v>
      </c>
      <c r="B138" s="1">
        <v>11.430820004814397</v>
      </c>
      <c r="C138" s="1">
        <v>0.05706274941081091</v>
      </c>
      <c r="D138" s="1">
        <v>0.5915612324933555</v>
      </c>
      <c r="E138">
        <v>2</v>
      </c>
      <c r="F138">
        <v>13</v>
      </c>
      <c r="G138" t="str">
        <f t="shared" si="5"/>
        <v>2x13</v>
      </c>
    </row>
    <row r="139" spans="1:7" ht="12.75">
      <c r="A139" s="1">
        <v>114</v>
      </c>
      <c r="B139" s="1">
        <v>11.329978108907572</v>
      </c>
      <c r="C139" s="1">
        <v>-0.023659428928754167</v>
      </c>
      <c r="D139" s="1">
        <v>-0.2452738622252774</v>
      </c>
      <c r="E139">
        <v>3</v>
      </c>
      <c r="F139">
        <v>14</v>
      </c>
      <c r="G139" t="str">
        <f t="shared" si="5"/>
        <v>3x14</v>
      </c>
    </row>
    <row r="140" spans="1:7" ht="12.75">
      <c r="A140" s="1">
        <v>115</v>
      </c>
      <c r="B140" s="1">
        <v>11.780598785428845</v>
      </c>
      <c r="C140" s="1">
        <v>0.14158867274480436</v>
      </c>
      <c r="D140" s="1">
        <v>1.4678291989230063</v>
      </c>
      <c r="E140">
        <v>0</v>
      </c>
      <c r="F140">
        <v>12</v>
      </c>
      <c r="G140" t="str">
        <f t="shared" si="5"/>
        <v>0x12</v>
      </c>
    </row>
    <row r="141" spans="1:7" ht="12.75">
      <c r="A141" s="1">
        <v>116</v>
      </c>
      <c r="B141" s="1">
        <v>11.679756889522018</v>
      </c>
      <c r="C141" s="1">
        <v>0.017624911626390016</v>
      </c>
      <c r="D141" s="1">
        <v>0.1827148981068626</v>
      </c>
      <c r="E141">
        <v>1</v>
      </c>
      <c r="F141">
        <v>13</v>
      </c>
      <c r="G141" t="str">
        <f t="shared" si="5"/>
        <v>1x13</v>
      </c>
    </row>
    <row r="142" spans="1:7" ht="12.75">
      <c r="A142" s="1">
        <v>117</v>
      </c>
      <c r="B142" s="1">
        <v>11.578914993615195</v>
      </c>
      <c r="C142" s="1">
        <v>0.28672542937958667</v>
      </c>
      <c r="D142" s="1">
        <v>2.9724408680322028</v>
      </c>
      <c r="E142">
        <v>2</v>
      </c>
      <c r="F142">
        <v>14</v>
      </c>
      <c r="G142" t="str">
        <f t="shared" si="5"/>
        <v>2x14</v>
      </c>
    </row>
    <row r="143" spans="1:7" ht="12.75">
      <c r="A143" s="1">
        <v>118</v>
      </c>
      <c r="B143" s="1">
        <v>11.928693774229643</v>
      </c>
      <c r="C143" s="1">
        <v>-0.1888131613340125</v>
      </c>
      <c r="D143" s="1">
        <v>-1.9573986108800068</v>
      </c>
      <c r="E143">
        <v>0</v>
      </c>
      <c r="F143">
        <v>13</v>
      </c>
      <c r="G143" t="str">
        <f t="shared" si="5"/>
        <v>0x13</v>
      </c>
    </row>
    <row r="144" spans="1:7" ht="12.75">
      <c r="A144" s="1">
        <v>119</v>
      </c>
      <c r="B144" s="1">
        <v>11.827851878322816</v>
      </c>
      <c r="C144" s="1">
        <v>0.1386945864893221</v>
      </c>
      <c r="D144" s="1">
        <v>1.4378266271942979</v>
      </c>
      <c r="E144">
        <v>1</v>
      </c>
      <c r="F144">
        <v>14</v>
      </c>
      <c r="G144" t="str">
        <f t="shared" si="5"/>
        <v>1x14</v>
      </c>
    </row>
    <row r="145" spans="1:7" ht="13.5" thickBot="1">
      <c r="A145" s="2">
        <v>120</v>
      </c>
      <c r="B145" s="2">
        <v>12.07678876303044</v>
      </c>
      <c r="C145" s="2">
        <v>0.03813895309627213</v>
      </c>
      <c r="D145" s="2">
        <v>0.3953809855394488</v>
      </c>
      <c r="E145">
        <v>0</v>
      </c>
      <c r="F145">
        <v>14</v>
      </c>
      <c r="G145" t="str">
        <f t="shared" si="5"/>
        <v>0x14</v>
      </c>
    </row>
  </sheetData>
  <printOptions/>
  <pageMargins left="0.75" right="0.75" top="1" bottom="1" header="0.5" footer="0.5"/>
  <pageSetup horizontalDpi="200" verticalDpi="2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7"/>
  <dimension ref="A1:Z145"/>
  <sheetViews>
    <sheetView workbookViewId="0" topLeftCell="P12">
      <selection activeCell="R27" sqref="R27"/>
    </sheetView>
  </sheetViews>
  <sheetFormatPr defaultColWidth="9.140625" defaultRowHeight="12.75"/>
  <sheetData>
    <row r="1" spans="1:4" ht="12.75">
      <c r="A1" t="s">
        <v>9</v>
      </c>
      <c r="D1" t="s">
        <v>60</v>
      </c>
    </row>
    <row r="2" ht="13.5" thickBot="1"/>
    <row r="3" spans="1:4" ht="12.75">
      <c r="A3" s="4" t="s">
        <v>10</v>
      </c>
      <c r="B3" s="4"/>
      <c r="D3" t="s">
        <v>61</v>
      </c>
    </row>
    <row r="4" spans="1:2" ht="12.75">
      <c r="A4" s="1" t="s">
        <v>11</v>
      </c>
      <c r="B4" s="1">
        <v>0.9914799141528314</v>
      </c>
    </row>
    <row r="5" spans="1:2" ht="12.75">
      <c r="A5" s="1" t="s">
        <v>12</v>
      </c>
      <c r="B5" s="1">
        <v>0.983032420168506</v>
      </c>
    </row>
    <row r="6" spans="1:2" ht="12.75">
      <c r="A6" s="1" t="s">
        <v>13</v>
      </c>
      <c r="B6" s="1">
        <v>0.9827423760688223</v>
      </c>
    </row>
    <row r="7" spans="1:2" ht="12.75">
      <c r="A7" s="1" t="s">
        <v>14</v>
      </c>
      <c r="B7" s="1">
        <v>0.10556789590925439</v>
      </c>
    </row>
    <row r="8" spans="1:2" ht="13.5" thickBot="1">
      <c r="A8" s="2" t="s">
        <v>15</v>
      </c>
      <c r="B8" s="2">
        <v>120</v>
      </c>
    </row>
    <row r="9" ht="12.75">
      <c r="D9" t="s">
        <v>62</v>
      </c>
    </row>
    <row r="10" ht="13.5" thickBot="1">
      <c r="A10" t="s">
        <v>16</v>
      </c>
    </row>
    <row r="11" spans="1:6" ht="12.75">
      <c r="A11" s="3"/>
      <c r="B11" s="3" t="s">
        <v>21</v>
      </c>
      <c r="C11" s="3" t="s">
        <v>22</v>
      </c>
      <c r="D11" s="3" t="s">
        <v>23</v>
      </c>
      <c r="E11" s="3" t="s">
        <v>24</v>
      </c>
      <c r="F11" s="3" t="s">
        <v>25</v>
      </c>
    </row>
    <row r="12" spans="1:6" ht="12.75">
      <c r="A12" s="1" t="s">
        <v>17</v>
      </c>
      <c r="B12" s="1">
        <v>2</v>
      </c>
      <c r="C12" s="1">
        <v>75.54357490357098</v>
      </c>
      <c r="D12" s="1">
        <v>37.77178745178549</v>
      </c>
      <c r="E12" s="1">
        <v>3389.2515698153006</v>
      </c>
      <c r="F12" s="1">
        <v>2.7087206596824248E-104</v>
      </c>
    </row>
    <row r="13" spans="1:6" ht="12.75">
      <c r="A13" s="1" t="s">
        <v>18</v>
      </c>
      <c r="B13" s="1">
        <v>117</v>
      </c>
      <c r="C13" s="1">
        <v>1.303915935664739</v>
      </c>
      <c r="D13" s="1">
        <v>0.01114458064670717</v>
      </c>
      <c r="E13" s="1"/>
      <c r="F13" s="1"/>
    </row>
    <row r="14" spans="1:6" ht="13.5" thickBot="1">
      <c r="A14" s="2" t="s">
        <v>19</v>
      </c>
      <c r="B14" s="2">
        <v>119</v>
      </c>
      <c r="C14" s="2">
        <v>76.84749083923572</v>
      </c>
      <c r="D14" s="2"/>
      <c r="E14" s="2"/>
      <c r="F14" s="2"/>
    </row>
    <row r="15" ht="13.5" thickBot="1"/>
    <row r="16" spans="1:9" ht="12.75">
      <c r="A16" s="3"/>
      <c r="B16" s="3" t="s">
        <v>26</v>
      </c>
      <c r="C16" s="3" t="s">
        <v>14</v>
      </c>
      <c r="D16" s="3" t="s">
        <v>27</v>
      </c>
      <c r="E16" s="3" t="s">
        <v>28</v>
      </c>
      <c r="F16" s="3" t="s">
        <v>29</v>
      </c>
      <c r="G16" s="3" t="s">
        <v>30</v>
      </c>
      <c r="H16" s="3" t="s">
        <v>31</v>
      </c>
      <c r="I16" s="3" t="s">
        <v>32</v>
      </c>
    </row>
    <row r="17" spans="1:9" ht="12.75">
      <c r="A17" s="1" t="s">
        <v>20</v>
      </c>
      <c r="B17" s="1">
        <v>10.004811212412996</v>
      </c>
      <c r="C17" s="1">
        <v>0.026546766940860535</v>
      </c>
      <c r="D17" s="1">
        <v>376.87494054176835</v>
      </c>
      <c r="E17" s="1">
        <v>2.6300788388898865E-182</v>
      </c>
      <c r="F17" s="1">
        <v>9.952236733338742</v>
      </c>
      <c r="G17" s="1">
        <v>10.05738569148725</v>
      </c>
      <c r="H17" s="1">
        <v>9.952236733338742</v>
      </c>
      <c r="I17" s="1">
        <v>10.05738569148725</v>
      </c>
    </row>
    <row r="18" spans="1:9" ht="12.75">
      <c r="A18" s="1" t="s">
        <v>0</v>
      </c>
      <c r="B18" s="1">
        <v>-0.250525367068997</v>
      </c>
      <c r="C18" s="1">
        <v>0.0030602604171479147</v>
      </c>
      <c r="D18" s="1">
        <v>-81.86406805943668</v>
      </c>
      <c r="E18" s="1">
        <v>3.871225873755048E-105</v>
      </c>
      <c r="F18" s="1">
        <v>-0.25658605225983533</v>
      </c>
      <c r="G18" s="1">
        <v>-0.24446468187815865</v>
      </c>
      <c r="H18" s="1">
        <v>-0.25658605225983533</v>
      </c>
      <c r="I18" s="1">
        <v>-0.24446468187815865</v>
      </c>
    </row>
    <row r="19" spans="1:9" ht="13.5" thickBot="1">
      <c r="A19" s="2" t="s">
        <v>1</v>
      </c>
      <c r="B19" s="2">
        <v>0.14848502469927308</v>
      </c>
      <c r="C19" s="2">
        <v>0.003060260417147917</v>
      </c>
      <c r="D19" s="2">
        <v>48.52038861374329</v>
      </c>
      <c r="E19" s="2">
        <v>2.4029357041475512E-79</v>
      </c>
      <c r="F19" s="2">
        <v>0.14242433950843472</v>
      </c>
      <c r="G19" s="2">
        <v>0.15454570989011143</v>
      </c>
      <c r="H19" s="2">
        <v>0.14242433950843472</v>
      </c>
      <c r="I19" s="2">
        <v>0.15454570989011143</v>
      </c>
    </row>
    <row r="21" ht="12.75">
      <c r="D21" t="s">
        <v>63</v>
      </c>
    </row>
    <row r="23" spans="1:4" ht="12.75">
      <c r="A23" t="s">
        <v>33</v>
      </c>
      <c r="D23" t="s">
        <v>64</v>
      </c>
    </row>
    <row r="24" ht="13.5" thickBot="1"/>
    <row r="25" spans="1:26" ht="12.75">
      <c r="A25" s="3" t="s">
        <v>34</v>
      </c>
      <c r="B25" s="3" t="s">
        <v>37</v>
      </c>
      <c r="C25" s="3" t="s">
        <v>35</v>
      </c>
      <c r="H25" t="s">
        <v>58</v>
      </c>
      <c r="I25">
        <v>0</v>
      </c>
      <c r="J25">
        <v>1</v>
      </c>
      <c r="K25">
        <v>2</v>
      </c>
      <c r="L25">
        <v>3</v>
      </c>
      <c r="M25">
        <v>4</v>
      </c>
      <c r="N25">
        <v>5</v>
      </c>
      <c r="O25">
        <v>6</v>
      </c>
      <c r="P25">
        <v>7</v>
      </c>
      <c r="Q25">
        <v>8</v>
      </c>
      <c r="R25">
        <v>9</v>
      </c>
      <c r="S25">
        <v>10</v>
      </c>
      <c r="T25">
        <v>11</v>
      </c>
      <c r="U25">
        <v>12</v>
      </c>
      <c r="V25">
        <v>13</v>
      </c>
      <c r="W25">
        <v>14</v>
      </c>
      <c r="Y25" t="s">
        <v>56</v>
      </c>
      <c r="Z25" t="s">
        <v>57</v>
      </c>
    </row>
    <row r="26" spans="1:7" ht="12.75">
      <c r="A26" s="1">
        <v>1</v>
      </c>
      <c r="B26" s="1">
        <v>10.004811212412996</v>
      </c>
      <c r="C26" s="1">
        <v>-0.033952851093561165</v>
      </c>
      <c r="G26" t="s">
        <v>59</v>
      </c>
    </row>
    <row r="27" spans="1:26" ht="12.75">
      <c r="A27" s="1">
        <v>2</v>
      </c>
      <c r="B27" s="1">
        <v>9.902770870043272</v>
      </c>
      <c r="C27" s="1">
        <v>-0.04183921397156887</v>
      </c>
      <c r="G27">
        <v>0</v>
      </c>
      <c r="I27" s="7">
        <v>-0.033952851093561165</v>
      </c>
      <c r="J27" s="7">
        <v>-0.10747810873595398</v>
      </c>
      <c r="K27" s="7">
        <v>-0.10251661460611317</v>
      </c>
      <c r="L27" s="7">
        <v>0.007362138801140006</v>
      </c>
      <c r="M27" s="7">
        <v>0.1218239958733669</v>
      </c>
      <c r="N27" s="7">
        <v>-0.06986558432202017</v>
      </c>
      <c r="O27" s="7">
        <v>-0.06909241903118613</v>
      </c>
      <c r="P27" s="7">
        <v>-0.005149992581591434</v>
      </c>
      <c r="Q27" s="7">
        <v>0.17720996968371416</v>
      </c>
      <c r="R27" s="7">
        <v>-0.0697919105640139</v>
      </c>
      <c r="S27" s="7">
        <v>0.09473166645044806</v>
      </c>
      <c r="T27" s="7">
        <v>-0.05079444414954182</v>
      </c>
      <c r="U27" s="7">
        <v>-0.006658393773918192</v>
      </c>
      <c r="V27" s="7">
        <v>-0.016420865032719334</v>
      </c>
      <c r="W27" s="7">
        <v>0.08805132468486221</v>
      </c>
      <c r="X27" s="7"/>
      <c r="Y27" s="7">
        <f aca="true" t="shared" si="0" ref="Y27:Y40">SUM(I27:W27)/(15-G27)</f>
        <v>-0.00283613922647253</v>
      </c>
      <c r="Z27" s="7">
        <f aca="true" t="shared" si="1" ref="Z27:Z39">SUMSQ(I27:W27)/(14-G27)</f>
        <v>0.007406159361606857</v>
      </c>
    </row>
    <row r="28" spans="1:26" ht="12.75">
      <c r="A28" s="1">
        <v>3</v>
      </c>
      <c r="B28" s="1">
        <v>9.800730527673547</v>
      </c>
      <c r="C28" s="1">
        <v>0.11525240830695793</v>
      </c>
      <c r="G28">
        <v>1</v>
      </c>
      <c r="I28" s="7"/>
      <c r="J28" s="7">
        <v>-0.04183921397156887</v>
      </c>
      <c r="K28" s="7">
        <v>-0.18514409061492287</v>
      </c>
      <c r="L28" s="7">
        <v>-0.12397640891012429</v>
      </c>
      <c r="M28" s="7">
        <v>0.044545305067941854</v>
      </c>
      <c r="N28" s="7">
        <v>-0.033001495480574405</v>
      </c>
      <c r="O28" s="7">
        <v>-0.2284715097610146</v>
      </c>
      <c r="P28" s="7">
        <v>-0.04226003432418146</v>
      </c>
      <c r="Q28" s="7">
        <v>0.031522095286319995</v>
      </c>
      <c r="R28" s="7">
        <v>-0.09601116381094954</v>
      </c>
      <c r="S28" s="7">
        <v>0.21820853354857483</v>
      </c>
      <c r="T28" s="7">
        <v>0.14264722944782982</v>
      </c>
      <c r="U28" s="7">
        <v>-0.07497492225283686</v>
      </c>
      <c r="V28" s="7">
        <v>0.08809432922789817</v>
      </c>
      <c r="W28" s="7">
        <v>-0.21405235117009092</v>
      </c>
      <c r="X28" s="7"/>
      <c r="Y28" s="7">
        <f t="shared" si="0"/>
        <v>-0.0367652641226928</v>
      </c>
      <c r="Z28" s="7">
        <f t="shared" si="1"/>
        <v>0.01891021302794269</v>
      </c>
    </row>
    <row r="29" spans="1:26" ht="12.75">
      <c r="A29" s="1">
        <v>4</v>
      </c>
      <c r="B29" s="1">
        <v>9.698690185303823</v>
      </c>
      <c r="C29" s="1">
        <v>-0.01193357918394966</v>
      </c>
      <c r="G29">
        <v>2</v>
      </c>
      <c r="I29" s="7"/>
      <c r="J29" s="7"/>
      <c r="K29" s="7">
        <v>0.11525240830695793</v>
      </c>
      <c r="L29" s="7">
        <v>-0.09849135238821027</v>
      </c>
      <c r="M29" s="7">
        <v>-0.11997884279717574</v>
      </c>
      <c r="N29" s="7">
        <v>-0.16814887967704628</v>
      </c>
      <c r="O29" s="7">
        <v>0.03078296729296426</v>
      </c>
      <c r="P29" s="7">
        <v>-0.12042064544754005</v>
      </c>
      <c r="Q29" s="7">
        <v>0.08238653460185219</v>
      </c>
      <c r="R29" s="7">
        <v>0.11038459259674838</v>
      </c>
      <c r="S29" s="7">
        <v>0.06768152248121595</v>
      </c>
      <c r="T29" s="7">
        <v>-0.06676648497136028</v>
      </c>
      <c r="U29" s="7">
        <v>0.002402253447050029</v>
      </c>
      <c r="V29" s="7">
        <v>-0.098915821735158</v>
      </c>
      <c r="W29" s="7">
        <v>0.15956736539110317</v>
      </c>
      <c r="X29" s="7"/>
      <c r="Y29" s="7">
        <f t="shared" si="0"/>
        <v>-0.008020337146046056</v>
      </c>
      <c r="Z29" s="7">
        <f t="shared" si="1"/>
        <v>0.012030338464420934</v>
      </c>
    </row>
    <row r="30" spans="1:26" ht="12.75">
      <c r="A30" s="1">
        <v>5</v>
      </c>
      <c r="B30" s="1">
        <v>9.5966498429341</v>
      </c>
      <c r="C30" s="1">
        <v>0.11463345947922754</v>
      </c>
      <c r="G30">
        <v>3</v>
      </c>
      <c r="I30" s="7"/>
      <c r="J30" s="7"/>
      <c r="K30" s="7"/>
      <c r="L30" s="7">
        <v>-0.01193357918394966</v>
      </c>
      <c r="M30" s="7">
        <v>0.0016664860303574613</v>
      </c>
      <c r="N30" s="7">
        <v>0.13115897052756154</v>
      </c>
      <c r="O30" s="7">
        <v>-0.14328482499039197</v>
      </c>
      <c r="P30" s="7">
        <v>0.06788434992620829</v>
      </c>
      <c r="Q30" s="7">
        <v>0.015488443048703004</v>
      </c>
      <c r="R30" s="7">
        <v>0.04385313830717763</v>
      </c>
      <c r="S30" s="7">
        <v>-0.02551627417880198</v>
      </c>
      <c r="T30" s="7">
        <v>0.01444545336121017</v>
      </c>
      <c r="U30" s="7">
        <v>0.04057838033317651</v>
      </c>
      <c r="V30" s="7">
        <v>0.04999487877390685</v>
      </c>
      <c r="W30" s="7">
        <v>0.030505547958954438</v>
      </c>
      <c r="X30" s="7"/>
      <c r="Y30" s="7">
        <f t="shared" si="0"/>
        <v>0.017903414159509357</v>
      </c>
      <c r="Z30" s="7">
        <f t="shared" si="1"/>
        <v>0.00459873739670069</v>
      </c>
    </row>
    <row r="31" spans="1:26" ht="12.75">
      <c r="A31" s="1">
        <v>6</v>
      </c>
      <c r="B31" s="1">
        <v>9.494609500564376</v>
      </c>
      <c r="C31" s="1">
        <v>0.042889842107268095</v>
      </c>
      <c r="G31">
        <v>4</v>
      </c>
      <c r="I31" s="7"/>
      <c r="J31" s="7"/>
      <c r="K31" s="7"/>
      <c r="L31" s="7"/>
      <c r="M31" s="7">
        <v>0.11463345947922754</v>
      </c>
      <c r="N31" s="7">
        <v>-0.06319022456743362</v>
      </c>
      <c r="O31" s="7">
        <v>0.020698849535220276</v>
      </c>
      <c r="P31" s="7">
        <v>0.008402756656016308</v>
      </c>
      <c r="Q31" s="7">
        <v>-0.05909155176600578</v>
      </c>
      <c r="R31" s="7">
        <v>-0.17579130649568775</v>
      </c>
      <c r="S31" s="7">
        <v>-0.09589755955831691</v>
      </c>
      <c r="T31" s="7">
        <v>0.08204422955077106</v>
      </c>
      <c r="U31" s="7">
        <v>0.10796278542705373</v>
      </c>
      <c r="V31" s="7">
        <v>-0.047897843854347144</v>
      </c>
      <c r="W31" s="7">
        <v>-0.012054357187450293</v>
      </c>
      <c r="X31" s="7"/>
      <c r="Y31" s="7">
        <f t="shared" si="0"/>
        <v>-0.010925523889177507</v>
      </c>
      <c r="Z31" s="7">
        <f t="shared" si="1"/>
        <v>0.008205034967622234</v>
      </c>
    </row>
    <row r="32" spans="1:26" ht="12.75">
      <c r="A32" s="1">
        <v>7</v>
      </c>
      <c r="B32" s="1">
        <v>9.392569158194652</v>
      </c>
      <c r="C32" s="1">
        <v>0.04468343348488446</v>
      </c>
      <c r="G32">
        <v>5</v>
      </c>
      <c r="I32" s="7"/>
      <c r="J32" s="7"/>
      <c r="K32" s="7"/>
      <c r="L32" s="7"/>
      <c r="M32" s="7"/>
      <c r="N32" s="7">
        <v>0.042889842107268095</v>
      </c>
      <c r="O32" s="7">
        <v>-0.06552407930154658</v>
      </c>
      <c r="P32" s="7">
        <v>0.1346555451660869</v>
      </c>
      <c r="Q32" s="7">
        <v>0.01957071455046666</v>
      </c>
      <c r="R32" s="7">
        <v>-0.13184889371969</v>
      </c>
      <c r="S32" s="7">
        <v>0.11705548564559187</v>
      </c>
      <c r="T32" s="7">
        <v>-0.05915894638617658</v>
      </c>
      <c r="U32" s="7">
        <v>0.11624626014630834</v>
      </c>
      <c r="V32" s="7">
        <v>-0.021671450821392213</v>
      </c>
      <c r="W32" s="7">
        <v>-0.0004285506600680833</v>
      </c>
      <c r="X32" s="7"/>
      <c r="Y32" s="7">
        <f t="shared" si="0"/>
        <v>0.015178592672684843</v>
      </c>
      <c r="Z32" s="7">
        <f t="shared" si="1"/>
        <v>0.008135222122558124</v>
      </c>
    </row>
    <row r="33" spans="1:26" ht="12.75">
      <c r="A33" s="1">
        <v>8</v>
      </c>
      <c r="B33" s="1">
        <v>9.29052881582493</v>
      </c>
      <c r="C33" s="1">
        <v>-0.031501015988594006</v>
      </c>
      <c r="G33">
        <v>6</v>
      </c>
      <c r="I33" s="7"/>
      <c r="J33" s="7"/>
      <c r="K33" s="7"/>
      <c r="L33" s="7"/>
      <c r="M33" s="7"/>
      <c r="N33" s="7"/>
      <c r="O33" s="7">
        <v>0.04468343348488446</v>
      </c>
      <c r="P33" s="7">
        <v>0.04713895589282657</v>
      </c>
      <c r="Q33" s="7">
        <v>0.08779990710188734</v>
      </c>
      <c r="R33" s="7">
        <v>0.11691033590724764</v>
      </c>
      <c r="S33" s="7">
        <v>0.014342741991915986</v>
      </c>
      <c r="T33" s="7">
        <v>0.15726554428358241</v>
      </c>
      <c r="U33" s="7">
        <v>-0.0159241814145048</v>
      </c>
      <c r="V33" s="7">
        <v>-0.0647815302075383</v>
      </c>
      <c r="W33" s="7">
        <v>-0.07624965072573886</v>
      </c>
      <c r="X33" s="7"/>
      <c r="Y33" s="7">
        <f t="shared" si="0"/>
        <v>0.03457617292384027</v>
      </c>
      <c r="Z33" s="7">
        <f t="shared" si="1"/>
        <v>0.007599742728989623</v>
      </c>
    </row>
    <row r="34" spans="1:26" ht="12.75">
      <c r="A34" s="1">
        <v>9</v>
      </c>
      <c r="B34" s="1">
        <v>9.188488473455203</v>
      </c>
      <c r="C34" s="1">
        <v>-0.1150374064070867</v>
      </c>
      <c r="G34">
        <v>7</v>
      </c>
      <c r="I34" s="7"/>
      <c r="J34" s="7"/>
      <c r="K34" s="7"/>
      <c r="L34" s="7"/>
      <c r="M34" s="7"/>
      <c r="N34" s="7"/>
      <c r="O34" s="7"/>
      <c r="P34" s="7">
        <v>-0.031501015988594006</v>
      </c>
      <c r="Q34" s="7">
        <v>-0.0738708283275944</v>
      </c>
      <c r="R34" s="7">
        <v>0.10341315758487113</v>
      </c>
      <c r="S34" s="7">
        <v>0.1196221383781193</v>
      </c>
      <c r="T34" s="7">
        <v>0.09770930837060376</v>
      </c>
      <c r="U34" s="7">
        <v>0.042393669003994106</v>
      </c>
      <c r="V34" s="7">
        <v>-0.06101160794078808</v>
      </c>
      <c r="W34" s="7">
        <v>0.11114510796434374</v>
      </c>
      <c r="X34" s="7"/>
      <c r="Y34" s="7">
        <f t="shared" si="0"/>
        <v>0.038487491130619444</v>
      </c>
      <c r="Z34" s="7">
        <f t="shared" si="1"/>
        <v>0.00841041912567913</v>
      </c>
    </row>
    <row r="35" spans="1:26" ht="12.75">
      <c r="A35" s="1">
        <v>10</v>
      </c>
      <c r="B35" s="1">
        <v>9.086448131085481</v>
      </c>
      <c r="C35" s="1">
        <v>0.1026545541219086</v>
      </c>
      <c r="G35">
        <v>8</v>
      </c>
      <c r="I35" s="7"/>
      <c r="J35" s="7"/>
      <c r="K35" s="7"/>
      <c r="L35" s="7"/>
      <c r="M35" s="7"/>
      <c r="N35" s="7"/>
      <c r="O35" s="7"/>
      <c r="P35" s="7"/>
      <c r="Q35" s="7">
        <v>-0.1150374064070867</v>
      </c>
      <c r="R35" s="7">
        <v>-0.002797259966479615</v>
      </c>
      <c r="S35" s="7">
        <v>0.028696305081236773</v>
      </c>
      <c r="T35" s="7">
        <v>0.0462224962788369</v>
      </c>
      <c r="U35" s="7">
        <v>-0.02362602863550478</v>
      </c>
      <c r="V35" s="7">
        <v>0.06279371358814423</v>
      </c>
      <c r="W35" s="7">
        <v>0.003383994709119875</v>
      </c>
      <c r="X35" s="7"/>
      <c r="Y35" s="7">
        <f t="shared" si="0"/>
        <v>-5.202647881904657E-05</v>
      </c>
      <c r="Z35" s="7">
        <f t="shared" si="1"/>
        <v>0.0034523529565364565</v>
      </c>
    </row>
    <row r="36" spans="1:26" ht="12.75">
      <c r="A36" s="1">
        <v>11</v>
      </c>
      <c r="B36" s="1">
        <v>8.984407788715757</v>
      </c>
      <c r="C36" s="1">
        <v>-0.014384941591954359</v>
      </c>
      <c r="G36">
        <v>9</v>
      </c>
      <c r="I36" s="7"/>
      <c r="J36" s="7"/>
      <c r="K36" s="7"/>
      <c r="L36" s="7"/>
      <c r="M36" s="7"/>
      <c r="N36" s="7"/>
      <c r="O36" s="7"/>
      <c r="P36" s="7"/>
      <c r="Q36" s="7"/>
      <c r="R36" s="7">
        <v>0.1026545541219086</v>
      </c>
      <c r="S36" s="7">
        <v>-0.10294917954706406</v>
      </c>
      <c r="T36" s="7">
        <v>0.033494621127434954</v>
      </c>
      <c r="U36" s="7">
        <v>-0.1392925780170149</v>
      </c>
      <c r="V36" s="7">
        <v>0.09818596158674353</v>
      </c>
      <c r="W36" s="7">
        <v>-0.16822182298859722</v>
      </c>
      <c r="X36" s="7"/>
      <c r="Y36" s="7">
        <f t="shared" si="0"/>
        <v>-0.029354740619431514</v>
      </c>
      <c r="Z36" s="7">
        <f t="shared" si="1"/>
        <v>0.015919973553759702</v>
      </c>
    </row>
    <row r="37" spans="1:26" ht="12.75">
      <c r="A37" s="1">
        <v>12</v>
      </c>
      <c r="B37" s="1">
        <v>8.882367446346034</v>
      </c>
      <c r="C37" s="1">
        <v>0.10471825678617463</v>
      </c>
      <c r="G37">
        <v>10</v>
      </c>
      <c r="I37" s="7"/>
      <c r="J37" s="7"/>
      <c r="K37" s="7"/>
      <c r="L37" s="7"/>
      <c r="M37" s="7"/>
      <c r="N37" s="7"/>
      <c r="O37" s="7"/>
      <c r="P37" s="7"/>
      <c r="Q37" s="7"/>
      <c r="R37" s="7"/>
      <c r="S37" s="7">
        <v>-0.014384941591954359</v>
      </c>
      <c r="T37" s="7">
        <v>-0.06916076801274507</v>
      </c>
      <c r="U37" s="7">
        <v>-0.19033128315157732</v>
      </c>
      <c r="V37" s="7">
        <v>0.0688520195984772</v>
      </c>
      <c r="W37" s="7">
        <v>-0.03376353574395985</v>
      </c>
      <c r="X37" s="7"/>
      <c r="Y37" s="7">
        <f t="shared" si="0"/>
        <v>-0.04775770178035188</v>
      </c>
      <c r="Z37" s="7">
        <f t="shared" si="1"/>
        <v>0.01177417816789133</v>
      </c>
    </row>
    <row r="38" spans="1:26" ht="12.75">
      <c r="A38" s="1">
        <v>13</v>
      </c>
      <c r="B38" s="1">
        <v>8.78032710397631</v>
      </c>
      <c r="C38" s="1">
        <v>0.0893882510924513</v>
      </c>
      <c r="G38">
        <v>11</v>
      </c>
      <c r="I38" s="7"/>
      <c r="J38" s="7"/>
      <c r="K38" s="7"/>
      <c r="L38" s="7"/>
      <c r="M38" s="7"/>
      <c r="N38" s="7"/>
      <c r="O38" s="7"/>
      <c r="P38" s="7"/>
      <c r="Q38" s="7"/>
      <c r="R38" s="7"/>
      <c r="S38" s="7"/>
      <c r="T38" s="7">
        <v>0.10471825678617463</v>
      </c>
      <c r="U38" s="7">
        <v>0.07126219011529678</v>
      </c>
      <c r="V38" s="7">
        <v>0.01419158200405235</v>
      </c>
      <c r="W38" s="7">
        <v>0.09525593909915742</v>
      </c>
      <c r="X38" s="7"/>
      <c r="Y38" s="7">
        <f t="shared" si="0"/>
        <v>0.0713569920011703</v>
      </c>
      <c r="Z38" s="7">
        <f t="shared" si="1"/>
        <v>0.00843976932593468</v>
      </c>
    </row>
    <row r="39" spans="1:26" ht="12.75">
      <c r="A39" s="1">
        <v>14</v>
      </c>
      <c r="B39" s="1">
        <v>8.678286761606586</v>
      </c>
      <c r="C39" s="1">
        <v>0.0012996109452085847</v>
      </c>
      <c r="G39">
        <v>12</v>
      </c>
      <c r="I39" s="7"/>
      <c r="J39" s="7"/>
      <c r="K39" s="7"/>
      <c r="L39" s="7"/>
      <c r="M39" s="7"/>
      <c r="N39" s="7"/>
      <c r="O39" s="7"/>
      <c r="P39" s="7"/>
      <c r="Q39" s="7"/>
      <c r="R39" s="7"/>
      <c r="S39" s="7"/>
      <c r="T39" s="7"/>
      <c r="U39" s="7">
        <v>0.0893882510924513</v>
      </c>
      <c r="V39" s="7">
        <v>-0.10195181996519587</v>
      </c>
      <c r="W39" s="7">
        <v>0.06005028572733373</v>
      </c>
      <c r="X39" s="7"/>
      <c r="Y39" s="7">
        <f t="shared" si="0"/>
        <v>0.015828905618196387</v>
      </c>
      <c r="Z39" s="7">
        <f t="shared" si="1"/>
        <v>0.010995234921758626</v>
      </c>
    </row>
    <row r="40" spans="1:26" ht="12.75">
      <c r="A40" s="1">
        <v>15</v>
      </c>
      <c r="B40" s="1">
        <v>8.576246419236861</v>
      </c>
      <c r="C40" s="1">
        <v>0.10550383645028738</v>
      </c>
      <c r="G40">
        <v>13</v>
      </c>
      <c r="I40" s="7"/>
      <c r="J40" s="7"/>
      <c r="K40" s="7"/>
      <c r="L40" s="7"/>
      <c r="M40" s="7"/>
      <c r="N40" s="7"/>
      <c r="O40" s="7"/>
      <c r="P40" s="7"/>
      <c r="Q40" s="7"/>
      <c r="R40" s="7"/>
      <c r="S40" s="7"/>
      <c r="T40" s="7"/>
      <c r="U40" s="7"/>
      <c r="V40" s="7">
        <v>0.0012996109452085847</v>
      </c>
      <c r="W40" s="7">
        <v>0.13053008951274592</v>
      </c>
      <c r="X40" s="7"/>
      <c r="Y40" s="7">
        <f t="shared" si="0"/>
        <v>0.06591485022897725</v>
      </c>
      <c r="Z40" s="7">
        <f>SUMSQ(I40:W40)/(14-G40)</f>
        <v>0.01703979325681437</v>
      </c>
    </row>
    <row r="41" spans="1:26" ht="12.75">
      <c r="A41" s="1">
        <v>16</v>
      </c>
      <c r="B41" s="1">
        <v>10.153296237112269</v>
      </c>
      <c r="C41" s="1">
        <v>-0.10747810873595398</v>
      </c>
      <c r="G41">
        <v>14</v>
      </c>
      <c r="I41" s="7"/>
      <c r="J41" s="7"/>
      <c r="K41" s="7"/>
      <c r="L41" s="7"/>
      <c r="M41" s="7"/>
      <c r="N41" s="7"/>
      <c r="O41" s="7"/>
      <c r="P41" s="7"/>
      <c r="Q41" s="7"/>
      <c r="R41" s="7"/>
      <c r="S41" s="7"/>
      <c r="T41" s="7"/>
      <c r="U41" s="7"/>
      <c r="V41" s="7"/>
      <c r="W41" s="7">
        <v>0.10550383645028738</v>
      </c>
      <c r="X41" s="7"/>
      <c r="Y41" s="7">
        <f>SUM(I41:W41)/(15-G41)</f>
        <v>0.10550383645028738</v>
      </c>
      <c r="Z41" s="7"/>
    </row>
    <row r="42" spans="1:26" ht="12.75">
      <c r="A42" s="1">
        <v>17</v>
      </c>
      <c r="B42" s="1">
        <v>10.051255894742544</v>
      </c>
      <c r="C42" s="1">
        <v>-0.18514409061492287</v>
      </c>
      <c r="I42" s="7"/>
      <c r="J42" s="7"/>
      <c r="K42" s="7"/>
      <c r="L42" s="7"/>
      <c r="M42" s="7"/>
      <c r="N42" s="7"/>
      <c r="O42" s="7"/>
      <c r="P42" s="7"/>
      <c r="Q42" s="7"/>
      <c r="R42" s="7"/>
      <c r="S42" s="7"/>
      <c r="T42" s="7"/>
      <c r="U42" s="7"/>
      <c r="V42" s="7"/>
      <c r="W42" s="7"/>
      <c r="X42" s="7"/>
      <c r="Y42" s="7"/>
      <c r="Z42" s="7"/>
    </row>
    <row r="43" spans="1:26" ht="12.75">
      <c r="A43" s="1">
        <v>18</v>
      </c>
      <c r="B43" s="1">
        <v>9.94921555237282</v>
      </c>
      <c r="C43" s="1">
        <v>-0.09849135238821027</v>
      </c>
      <c r="G43" t="s">
        <v>54</v>
      </c>
      <c r="I43" s="7">
        <f>SUM(I27:I41)/(I25+1)</f>
        <v>-0.033952851093561165</v>
      </c>
      <c r="J43" s="7">
        <f aca="true" t="shared" si="2" ref="J43:W43">SUM(J27:J41)/(J25+1)</f>
        <v>-0.07465866135376142</v>
      </c>
      <c r="K43" s="7">
        <f t="shared" si="2"/>
        <v>-0.0574694323046927</v>
      </c>
      <c r="L43" s="7">
        <f t="shared" si="2"/>
        <v>-0.056759800420286055</v>
      </c>
      <c r="M43" s="7">
        <f t="shared" si="2"/>
        <v>0.0325380807307436</v>
      </c>
      <c r="N43" s="7">
        <f t="shared" si="2"/>
        <v>-0.02669289523537414</v>
      </c>
      <c r="O43" s="7">
        <f t="shared" si="2"/>
        <v>-0.05860108325301004</v>
      </c>
      <c r="P43" s="7">
        <f t="shared" si="2"/>
        <v>0.0073437399124038905</v>
      </c>
      <c r="Q43" s="7">
        <f t="shared" si="2"/>
        <v>0.01844198641913961</v>
      </c>
      <c r="R43" s="7">
        <f t="shared" si="2"/>
        <v>9.75243961132577E-05</v>
      </c>
      <c r="S43" s="7">
        <f t="shared" si="2"/>
        <v>0.03832640351826959</v>
      </c>
      <c r="T43" s="7">
        <f t="shared" si="2"/>
        <v>0.03605554130721833</v>
      </c>
      <c r="U43" s="7">
        <f t="shared" si="2"/>
        <v>0.0014943386399979958</v>
      </c>
      <c r="V43" s="7">
        <f t="shared" si="2"/>
        <v>-0.0020884888451934308</v>
      </c>
      <c r="W43" s="7">
        <f t="shared" si="2"/>
        <v>0.018614881534800176</v>
      </c>
      <c r="X43" s="7"/>
      <c r="Y43" s="7"/>
      <c r="Z43" s="7"/>
    </row>
    <row r="44" spans="1:26" ht="12.75">
      <c r="A44" s="1">
        <v>19</v>
      </c>
      <c r="B44" s="1">
        <v>9.847175210003098</v>
      </c>
      <c r="C44" s="1">
        <v>0.0016664860303574613</v>
      </c>
      <c r="G44" t="s">
        <v>55</v>
      </c>
      <c r="I44" s="7"/>
      <c r="J44" s="7">
        <f>SUMSQ(J27:J41)/J25</f>
        <v>0.013302063683216271</v>
      </c>
      <c r="K44" s="7">
        <f aca="true" t="shared" si="3" ref="K44:W44">SUMSQ(K27:K41)/K25</f>
        <v>0.029035554090239425</v>
      </c>
      <c r="L44" s="7">
        <f t="shared" si="3"/>
        <v>0.008422435953791937</v>
      </c>
      <c r="M44" s="7">
        <f t="shared" si="3"/>
        <v>0.011090975025241152</v>
      </c>
      <c r="N44" s="7">
        <f t="shared" si="3"/>
        <v>0.011455912579995262</v>
      </c>
      <c r="O44" s="7">
        <f t="shared" si="3"/>
        <v>0.014194930309390084</v>
      </c>
      <c r="P44" s="7">
        <f t="shared" si="3"/>
        <v>0.006048423867707613</v>
      </c>
      <c r="Q44" s="7">
        <f t="shared" si="3"/>
        <v>0.008712325124277803</v>
      </c>
      <c r="R44" s="7">
        <f t="shared" si="3"/>
        <v>0.012376857171346733</v>
      </c>
      <c r="S44" s="7">
        <f t="shared" si="3"/>
        <v>0.011086335840154147</v>
      </c>
      <c r="T44" s="7">
        <f t="shared" si="3"/>
        <v>0.008282988464380477</v>
      </c>
      <c r="U44" s="7">
        <f t="shared" si="3"/>
        <v>0.008649422978858531</v>
      </c>
      <c r="V44" s="7">
        <f t="shared" si="3"/>
        <v>0.004609107633395399</v>
      </c>
      <c r="W44" s="7">
        <f t="shared" si="3"/>
        <v>0.01204110120261955</v>
      </c>
      <c r="X44" s="7"/>
      <c r="Y44" s="7"/>
      <c r="Z44" s="7"/>
    </row>
    <row r="45" spans="1:3" ht="12.75">
      <c r="A45" s="1">
        <v>20</v>
      </c>
      <c r="B45" s="1">
        <v>9.745134867633373</v>
      </c>
      <c r="C45" s="1">
        <v>-0.06319022456743362</v>
      </c>
    </row>
    <row r="46" spans="1:3" ht="12.75">
      <c r="A46" s="1">
        <v>21</v>
      </c>
      <c r="B46" s="1">
        <v>9.643094525263649</v>
      </c>
      <c r="C46" s="1">
        <v>-0.06552407930154658</v>
      </c>
    </row>
    <row r="47" spans="1:3" ht="12.75">
      <c r="A47" s="1">
        <v>22</v>
      </c>
      <c r="B47" s="1">
        <v>9.541054182893925</v>
      </c>
      <c r="C47" s="1">
        <v>0.04713895589282657</v>
      </c>
    </row>
    <row r="48" spans="1:3" ht="12.75">
      <c r="A48" s="1">
        <v>23</v>
      </c>
      <c r="B48" s="1">
        <v>9.439013840524202</v>
      </c>
      <c r="C48" s="1">
        <v>-0.0738708283275944</v>
      </c>
    </row>
    <row r="49" spans="1:3" ht="12.75">
      <c r="A49" s="1">
        <v>24</v>
      </c>
      <c r="B49" s="1">
        <v>9.336973498154476</v>
      </c>
      <c r="C49" s="1">
        <v>-0.002797259966479615</v>
      </c>
    </row>
    <row r="50" spans="1:3" ht="12.75">
      <c r="A50" s="1">
        <v>25</v>
      </c>
      <c r="B50" s="1">
        <v>9.234933155784754</v>
      </c>
      <c r="C50" s="1">
        <v>-0.10294917954706406</v>
      </c>
    </row>
    <row r="51" spans="1:3" ht="12.75">
      <c r="A51" s="1">
        <v>26</v>
      </c>
      <c r="B51" s="1">
        <v>9.13289281341503</v>
      </c>
      <c r="C51" s="1">
        <v>-0.06916076801274507</v>
      </c>
    </row>
    <row r="52" spans="1:3" ht="12.75">
      <c r="A52" s="1">
        <v>27</v>
      </c>
      <c r="B52" s="1">
        <v>9.030852471045307</v>
      </c>
      <c r="C52" s="1">
        <v>0.07126219011529678</v>
      </c>
    </row>
    <row r="53" spans="1:3" ht="12.75">
      <c r="A53" s="1">
        <v>28</v>
      </c>
      <c r="B53" s="1">
        <v>8.928812128675583</v>
      </c>
      <c r="C53" s="1">
        <v>-0.10195181996519587</v>
      </c>
    </row>
    <row r="54" spans="1:3" ht="12.75">
      <c r="A54" s="1">
        <v>29</v>
      </c>
      <c r="B54" s="1">
        <v>8.826771786305859</v>
      </c>
      <c r="C54" s="1">
        <v>0.13053008951274592</v>
      </c>
    </row>
    <row r="55" spans="1:3" ht="12.75">
      <c r="A55" s="1">
        <v>30</v>
      </c>
      <c r="B55" s="1">
        <v>10.301781261811541</v>
      </c>
      <c r="C55" s="1">
        <v>-0.10251661460611317</v>
      </c>
    </row>
    <row r="56" spans="1:3" ht="12.75">
      <c r="A56" s="1">
        <v>31</v>
      </c>
      <c r="B56" s="1">
        <v>10.199740919441817</v>
      </c>
      <c r="C56" s="1">
        <v>-0.12397640891012429</v>
      </c>
    </row>
    <row r="57" spans="1:3" ht="12.75">
      <c r="A57" s="1">
        <v>32</v>
      </c>
      <c r="B57" s="1">
        <v>10.097700577072095</v>
      </c>
      <c r="C57" s="1">
        <v>-0.11997884279717574</v>
      </c>
    </row>
    <row r="58" spans="1:3" ht="12.75">
      <c r="A58" s="1">
        <v>33</v>
      </c>
      <c r="B58" s="1">
        <v>9.99566023470237</v>
      </c>
      <c r="C58" s="1">
        <v>0.13115897052756154</v>
      </c>
    </row>
    <row r="59" spans="1:3" ht="12.75">
      <c r="A59" s="1">
        <v>34</v>
      </c>
      <c r="B59" s="1">
        <v>9.893619892332646</v>
      </c>
      <c r="C59" s="1">
        <v>0.020698849535220276</v>
      </c>
    </row>
    <row r="60" spans="1:3" ht="12.75">
      <c r="A60" s="1">
        <v>35</v>
      </c>
      <c r="B60" s="1">
        <v>9.791579549962922</v>
      </c>
      <c r="C60" s="1">
        <v>0.1346555451660869</v>
      </c>
    </row>
    <row r="61" spans="1:3" ht="12.75">
      <c r="A61" s="1">
        <v>36</v>
      </c>
      <c r="B61" s="1">
        <v>9.689539207593198</v>
      </c>
      <c r="C61" s="1">
        <v>0.08779990710188734</v>
      </c>
    </row>
    <row r="62" spans="1:3" ht="12.75">
      <c r="A62" s="1">
        <v>37</v>
      </c>
      <c r="B62" s="1">
        <v>9.587498865223475</v>
      </c>
      <c r="C62" s="1">
        <v>0.10341315758487113</v>
      </c>
    </row>
    <row r="63" spans="1:3" ht="12.75">
      <c r="A63" s="1">
        <v>38</v>
      </c>
      <c r="B63" s="1">
        <v>9.48545852285375</v>
      </c>
      <c r="C63" s="1">
        <v>0.028696305081236773</v>
      </c>
    </row>
    <row r="64" spans="1:3" ht="12.75">
      <c r="A64" s="1">
        <v>39</v>
      </c>
      <c r="B64" s="1">
        <v>9.383418180484027</v>
      </c>
      <c r="C64" s="1">
        <v>0.033494621127434954</v>
      </c>
    </row>
    <row r="65" spans="1:3" ht="12.75">
      <c r="A65" s="1">
        <v>40</v>
      </c>
      <c r="B65" s="1">
        <v>9.281377838114302</v>
      </c>
      <c r="C65" s="1">
        <v>-0.19033128315157732</v>
      </c>
    </row>
    <row r="66" spans="1:3" ht="12.75">
      <c r="A66" s="1">
        <v>41</v>
      </c>
      <c r="B66" s="1">
        <v>9.17933749574458</v>
      </c>
      <c r="C66" s="1">
        <v>0.01419158200405235</v>
      </c>
    </row>
    <row r="67" spans="1:3" ht="12.75">
      <c r="A67" s="1">
        <v>42</v>
      </c>
      <c r="B67" s="1">
        <v>9.077297153374856</v>
      </c>
      <c r="C67" s="1">
        <v>0.06005028572733373</v>
      </c>
    </row>
    <row r="68" spans="1:3" ht="12.75">
      <c r="A68" s="1">
        <v>43</v>
      </c>
      <c r="B68" s="1">
        <v>10.450266286510814</v>
      </c>
      <c r="C68" s="1">
        <v>0.007362138801140006</v>
      </c>
    </row>
    <row r="69" spans="1:3" ht="12.75">
      <c r="A69" s="1">
        <v>44</v>
      </c>
      <c r="B69" s="1">
        <v>10.348225944141092</v>
      </c>
      <c r="C69" s="1">
        <v>0.044545305067941854</v>
      </c>
    </row>
    <row r="70" spans="1:3" ht="12.75">
      <c r="A70" s="1">
        <v>45</v>
      </c>
      <c r="B70" s="1">
        <v>10.246185601771368</v>
      </c>
      <c r="C70" s="1">
        <v>-0.16814887967704628</v>
      </c>
    </row>
    <row r="71" spans="1:3" ht="12.75">
      <c r="A71" s="1">
        <v>46</v>
      </c>
      <c r="B71" s="1">
        <v>10.144145259401643</v>
      </c>
      <c r="C71" s="1">
        <v>-0.14328482499039197</v>
      </c>
    </row>
    <row r="72" spans="1:3" ht="12.75">
      <c r="A72" s="1">
        <v>47</v>
      </c>
      <c r="B72" s="1">
        <v>10.042104917031919</v>
      </c>
      <c r="C72" s="1">
        <v>0.008402756656016308</v>
      </c>
    </row>
    <row r="73" spans="1:3" ht="12.75">
      <c r="A73" s="1">
        <v>48</v>
      </c>
      <c r="B73" s="1">
        <v>9.940064574662195</v>
      </c>
      <c r="C73" s="1">
        <v>0.01957071455046666</v>
      </c>
    </row>
    <row r="74" spans="1:3" ht="12.75">
      <c r="A74" s="1">
        <v>49</v>
      </c>
      <c r="B74" s="1">
        <v>9.83802423229247</v>
      </c>
      <c r="C74" s="1">
        <v>0.11691033590724764</v>
      </c>
    </row>
    <row r="75" spans="1:3" ht="12.75">
      <c r="A75" s="1">
        <v>50</v>
      </c>
      <c r="B75" s="1">
        <v>9.735983889922748</v>
      </c>
      <c r="C75" s="1">
        <v>0.1196221383781193</v>
      </c>
    </row>
    <row r="76" spans="1:3" ht="12.75">
      <c r="A76" s="1">
        <v>51</v>
      </c>
      <c r="B76" s="1">
        <v>9.633943547553024</v>
      </c>
      <c r="C76" s="1">
        <v>0.0462224962788369</v>
      </c>
    </row>
    <row r="77" spans="1:3" ht="12.75">
      <c r="A77" s="1">
        <v>52</v>
      </c>
      <c r="B77" s="1">
        <v>9.5319032051833</v>
      </c>
      <c r="C77" s="1">
        <v>-0.1392925780170149</v>
      </c>
    </row>
    <row r="78" spans="1:3" ht="12.75">
      <c r="A78" s="1">
        <v>53</v>
      </c>
      <c r="B78" s="1">
        <v>9.429862862813575</v>
      </c>
      <c r="C78" s="1">
        <v>0.0688520195984772</v>
      </c>
    </row>
    <row r="79" spans="1:3" ht="12.75">
      <c r="A79" s="1">
        <v>54</v>
      </c>
      <c r="B79" s="1">
        <v>9.327822520443853</v>
      </c>
      <c r="C79" s="1">
        <v>0.09525593909915742</v>
      </c>
    </row>
    <row r="80" spans="1:3" ht="12.75">
      <c r="A80" s="1">
        <v>55</v>
      </c>
      <c r="B80" s="1">
        <v>10.598751311210089</v>
      </c>
      <c r="C80" s="1">
        <v>0.1218239958733669</v>
      </c>
    </row>
    <row r="81" spans="1:3" ht="12.75">
      <c r="A81" s="1">
        <v>56</v>
      </c>
      <c r="B81" s="1">
        <v>10.496710968840365</v>
      </c>
      <c r="C81" s="1">
        <v>-0.033001495480574405</v>
      </c>
    </row>
    <row r="82" spans="1:3" ht="12.75">
      <c r="A82" s="1">
        <v>57</v>
      </c>
      <c r="B82" s="1">
        <v>10.39467062647064</v>
      </c>
      <c r="C82" s="1">
        <v>0.03078296729296426</v>
      </c>
    </row>
    <row r="83" spans="1:3" ht="12.75">
      <c r="A83" s="1">
        <v>58</v>
      </c>
      <c r="B83" s="1">
        <v>10.292630284100916</v>
      </c>
      <c r="C83" s="1">
        <v>0.06788434992620829</v>
      </c>
    </row>
    <row r="84" spans="1:3" ht="12.75">
      <c r="A84" s="1">
        <v>59</v>
      </c>
      <c r="B84" s="1">
        <v>10.190589941731192</v>
      </c>
      <c r="C84" s="1">
        <v>-0.05909155176600578</v>
      </c>
    </row>
    <row r="85" spans="1:3" ht="12.75">
      <c r="A85" s="1">
        <v>60</v>
      </c>
      <c r="B85" s="1">
        <v>10.088549599361468</v>
      </c>
      <c r="C85" s="1">
        <v>-0.13184889371969</v>
      </c>
    </row>
    <row r="86" spans="1:3" ht="12.75">
      <c r="A86" s="1">
        <v>61</v>
      </c>
      <c r="B86" s="1">
        <v>9.986509256991743</v>
      </c>
      <c r="C86" s="1">
        <v>0.014342741991915986</v>
      </c>
    </row>
    <row r="87" spans="1:3" ht="12.75">
      <c r="A87" s="1">
        <v>62</v>
      </c>
      <c r="B87" s="1">
        <v>9.884468914622023</v>
      </c>
      <c r="C87" s="1">
        <v>0.09770930837060376</v>
      </c>
    </row>
    <row r="88" spans="1:3" ht="12.75">
      <c r="A88" s="1">
        <v>63</v>
      </c>
      <c r="B88" s="1">
        <v>9.782428572252297</v>
      </c>
      <c r="C88" s="1">
        <v>-0.02362602863550478</v>
      </c>
    </row>
    <row r="89" spans="1:3" ht="12.75">
      <c r="A89" s="1">
        <v>64</v>
      </c>
      <c r="B89" s="1">
        <v>9.680388229882572</v>
      </c>
      <c r="C89" s="1">
        <v>0.09818596158674353</v>
      </c>
    </row>
    <row r="90" spans="1:3" ht="12.75">
      <c r="A90" s="1">
        <v>65</v>
      </c>
      <c r="B90" s="1">
        <v>9.578347887512848</v>
      </c>
      <c r="C90" s="1">
        <v>-0.03376353574395985</v>
      </c>
    </row>
    <row r="91" spans="1:3" ht="12.75">
      <c r="A91" s="1">
        <v>66</v>
      </c>
      <c r="B91" s="1">
        <v>10.747236335909362</v>
      </c>
      <c r="C91" s="1">
        <v>-0.06986558432202017</v>
      </c>
    </row>
    <row r="92" spans="1:3" ht="12.75">
      <c r="A92" s="1">
        <v>67</v>
      </c>
      <c r="B92" s="1">
        <v>10.645195993539637</v>
      </c>
      <c r="C92" s="1">
        <v>-0.2284715097610146</v>
      </c>
    </row>
    <row r="93" spans="1:3" ht="12.75">
      <c r="A93" s="1">
        <v>68</v>
      </c>
      <c r="B93" s="1">
        <v>10.543155651169913</v>
      </c>
      <c r="C93" s="1">
        <v>-0.12042064544754005</v>
      </c>
    </row>
    <row r="94" spans="1:3" ht="12.75">
      <c r="A94" s="1">
        <v>69</v>
      </c>
      <c r="B94" s="1">
        <v>10.441115308800189</v>
      </c>
      <c r="C94" s="1">
        <v>0.015488443048703004</v>
      </c>
    </row>
    <row r="95" spans="1:3" ht="12.75">
      <c r="A95" s="1">
        <v>70</v>
      </c>
      <c r="B95" s="1">
        <v>10.339074966430465</v>
      </c>
      <c r="C95" s="1">
        <v>-0.17579130649568775</v>
      </c>
    </row>
    <row r="96" spans="1:3" ht="12.75">
      <c r="A96" s="1">
        <v>71</v>
      </c>
      <c r="B96" s="1">
        <v>10.23703462406074</v>
      </c>
      <c r="C96" s="1">
        <v>0.11705548564559187</v>
      </c>
    </row>
    <row r="97" spans="1:3" ht="12.75">
      <c r="A97" s="1">
        <v>72</v>
      </c>
      <c r="B97" s="1">
        <v>10.134994281691018</v>
      </c>
      <c r="C97" s="1">
        <v>0.15726554428358241</v>
      </c>
    </row>
    <row r="98" spans="1:3" ht="12.75">
      <c r="A98" s="1">
        <v>73</v>
      </c>
      <c r="B98" s="1">
        <v>10.032953939321295</v>
      </c>
      <c r="C98" s="1">
        <v>0.042393669003994106</v>
      </c>
    </row>
    <row r="99" spans="1:3" ht="12.75">
      <c r="A99" s="1">
        <v>74</v>
      </c>
      <c r="B99" s="1">
        <v>9.93091359695157</v>
      </c>
      <c r="C99" s="1">
        <v>0.06279371358814423</v>
      </c>
    </row>
    <row r="100" spans="1:3" ht="12.75">
      <c r="A100" s="1">
        <v>75</v>
      </c>
      <c r="B100" s="1">
        <v>9.828873254581847</v>
      </c>
      <c r="C100" s="1">
        <v>-0.16822182298859722</v>
      </c>
    </row>
    <row r="101" spans="1:3" ht="12.75">
      <c r="A101" s="1">
        <v>76</v>
      </c>
      <c r="B101" s="1">
        <v>10.895721360608634</v>
      </c>
      <c r="C101" s="1">
        <v>-0.06909241903118613</v>
      </c>
    </row>
    <row r="102" spans="1:3" ht="12.75">
      <c r="A102" s="1">
        <v>77</v>
      </c>
      <c r="B102" s="1">
        <v>10.79368101823891</v>
      </c>
      <c r="C102" s="1">
        <v>-0.04226003432418146</v>
      </c>
    </row>
    <row r="103" spans="1:3" ht="12.75">
      <c r="A103" s="1">
        <v>78</v>
      </c>
      <c r="B103" s="1">
        <v>10.691640675869186</v>
      </c>
      <c r="C103" s="1">
        <v>0.08238653460185219</v>
      </c>
    </row>
    <row r="104" spans="1:3" ht="12.75">
      <c r="A104" s="1">
        <v>79</v>
      </c>
      <c r="B104" s="1">
        <v>10.589600333499462</v>
      </c>
      <c r="C104" s="1">
        <v>0.04385313830717763</v>
      </c>
    </row>
    <row r="105" spans="1:3" ht="12.75">
      <c r="A105" s="1">
        <v>80</v>
      </c>
      <c r="B105" s="1">
        <v>10.487559991129737</v>
      </c>
      <c r="C105" s="1">
        <v>-0.09589755955831691</v>
      </c>
    </row>
    <row r="106" spans="1:3" ht="12.75">
      <c r="A106" s="1">
        <v>81</v>
      </c>
      <c r="B106" s="1">
        <v>10.385519648760013</v>
      </c>
      <c r="C106" s="1">
        <v>-0.05915894638617658</v>
      </c>
    </row>
    <row r="107" spans="1:3" ht="12.75">
      <c r="A107" s="1">
        <v>82</v>
      </c>
      <c r="B107" s="1">
        <v>10.28347930639029</v>
      </c>
      <c r="C107" s="1">
        <v>-0.0159241814145048</v>
      </c>
    </row>
    <row r="108" spans="1:3" ht="12.75">
      <c r="A108" s="1">
        <v>83</v>
      </c>
      <c r="B108" s="1">
        <v>10.181438964020568</v>
      </c>
      <c r="C108" s="1">
        <v>-0.06101160794078808</v>
      </c>
    </row>
    <row r="109" spans="1:3" ht="12.75">
      <c r="A109" s="1">
        <v>84</v>
      </c>
      <c r="B109" s="1">
        <v>10.079398621650842</v>
      </c>
      <c r="C109" s="1">
        <v>0.003383994709119875</v>
      </c>
    </row>
    <row r="110" spans="1:3" ht="12.75">
      <c r="A110" s="1">
        <v>85</v>
      </c>
      <c r="B110" s="1">
        <v>11.044206385307907</v>
      </c>
      <c r="C110" s="1">
        <v>-0.005149992581591434</v>
      </c>
    </row>
    <row r="111" spans="1:3" ht="12.75">
      <c r="A111" s="1">
        <v>86</v>
      </c>
      <c r="B111" s="1">
        <v>10.942166042938183</v>
      </c>
      <c r="C111" s="1">
        <v>0.031522095286319995</v>
      </c>
    </row>
    <row r="112" spans="1:3" ht="12.75">
      <c r="A112" s="1">
        <v>87</v>
      </c>
      <c r="B112" s="1">
        <v>10.840125700568459</v>
      </c>
      <c r="C112" s="1">
        <v>0.11038459259674838</v>
      </c>
    </row>
    <row r="113" spans="1:3" ht="12.75">
      <c r="A113" s="1">
        <v>88</v>
      </c>
      <c r="B113" s="1">
        <v>10.738085358198735</v>
      </c>
      <c r="C113" s="1">
        <v>-0.02551627417880198</v>
      </c>
    </row>
    <row r="114" spans="1:3" ht="12.75">
      <c r="A114" s="1">
        <v>89</v>
      </c>
      <c r="B114" s="1">
        <v>10.636045015829012</v>
      </c>
      <c r="C114" s="1">
        <v>0.08204422955077106</v>
      </c>
    </row>
    <row r="115" spans="1:3" ht="12.75">
      <c r="A115" s="1">
        <v>90</v>
      </c>
      <c r="B115" s="1">
        <v>10.534004673459288</v>
      </c>
      <c r="C115" s="1">
        <v>0.11624626014630834</v>
      </c>
    </row>
    <row r="116" spans="1:3" ht="12.75">
      <c r="A116" s="1">
        <v>91</v>
      </c>
      <c r="B116" s="1">
        <v>10.431964331089564</v>
      </c>
      <c r="C116" s="1">
        <v>-0.0647815302075383</v>
      </c>
    </row>
    <row r="117" spans="1:3" ht="12.75">
      <c r="A117" s="1">
        <v>92</v>
      </c>
      <c r="B117" s="1">
        <v>10.329923988719841</v>
      </c>
      <c r="C117" s="1">
        <v>0.11114510796434374</v>
      </c>
    </row>
    <row r="118" spans="1:3" ht="12.75">
      <c r="A118" s="1">
        <v>93</v>
      </c>
      <c r="B118" s="1">
        <v>11.19269141000718</v>
      </c>
      <c r="C118" s="1">
        <v>0.17720996968371416</v>
      </c>
    </row>
    <row r="119" spans="1:3" ht="12.75">
      <c r="A119" s="1">
        <v>94</v>
      </c>
      <c r="B119" s="1">
        <v>11.090651067637456</v>
      </c>
      <c r="C119" s="1">
        <v>-0.09601116381094954</v>
      </c>
    </row>
    <row r="120" spans="1:3" ht="12.75">
      <c r="A120" s="1">
        <v>95</v>
      </c>
      <c r="B120" s="1">
        <v>10.988610725267732</v>
      </c>
      <c r="C120" s="1">
        <v>0.06768152248121595</v>
      </c>
    </row>
    <row r="121" spans="1:3" ht="12.75">
      <c r="A121" s="1">
        <v>96</v>
      </c>
      <c r="B121" s="1">
        <v>10.886570382898007</v>
      </c>
      <c r="C121" s="1">
        <v>0.01444545336121017</v>
      </c>
    </row>
    <row r="122" spans="1:3" ht="12.75">
      <c r="A122" s="1">
        <v>97</v>
      </c>
      <c r="B122" s="1">
        <v>10.784530040528285</v>
      </c>
      <c r="C122" s="1">
        <v>0.10796278542705373</v>
      </c>
    </row>
    <row r="123" spans="1:3" ht="12.75">
      <c r="A123" s="1">
        <v>98</v>
      </c>
      <c r="B123" s="1">
        <v>10.68248969815856</v>
      </c>
      <c r="C123" s="1">
        <v>-0.021671450821392213</v>
      </c>
    </row>
    <row r="124" spans="1:3" ht="12.75">
      <c r="A124" s="1">
        <v>99</v>
      </c>
      <c r="B124" s="1">
        <v>10.580449355788836</v>
      </c>
      <c r="C124" s="1">
        <v>-0.07624965072573886</v>
      </c>
    </row>
    <row r="125" spans="1:3" ht="12.75">
      <c r="A125" s="1">
        <v>100</v>
      </c>
      <c r="B125" s="1">
        <v>11.341176434706453</v>
      </c>
      <c r="C125" s="1">
        <v>-0.0697919105640139</v>
      </c>
    </row>
    <row r="126" spans="1:3" ht="12.75">
      <c r="A126" s="1">
        <v>101</v>
      </c>
      <c r="B126" s="1">
        <v>11.239136092336729</v>
      </c>
      <c r="C126" s="1">
        <v>0.21820853354857483</v>
      </c>
    </row>
    <row r="127" spans="1:3" ht="12.75">
      <c r="A127" s="1">
        <v>102</v>
      </c>
      <c r="B127" s="1">
        <v>11.137095749967006</v>
      </c>
      <c r="C127" s="1">
        <v>-0.06676648497136028</v>
      </c>
    </row>
    <row r="128" spans="1:3" ht="12.75">
      <c r="A128" s="1">
        <v>103</v>
      </c>
      <c r="B128" s="1">
        <v>11.035055407597282</v>
      </c>
      <c r="C128" s="1">
        <v>0.04057838033317651</v>
      </c>
    </row>
    <row r="129" spans="1:3" ht="12.75">
      <c r="A129" s="1">
        <v>104</v>
      </c>
      <c r="B129" s="1">
        <v>10.933015065227558</v>
      </c>
      <c r="C129" s="1">
        <v>-0.047897843854347144</v>
      </c>
    </row>
    <row r="130" spans="1:3" ht="12.75">
      <c r="A130" s="1">
        <v>105</v>
      </c>
      <c r="B130" s="1">
        <v>10.830974722857833</v>
      </c>
      <c r="C130" s="1">
        <v>-0.0004285506600680833</v>
      </c>
    </row>
    <row r="131" spans="1:3" ht="12.75">
      <c r="A131" s="1">
        <v>106</v>
      </c>
      <c r="B131" s="1">
        <v>11.489661459405726</v>
      </c>
      <c r="C131" s="1">
        <v>0.09473166645044806</v>
      </c>
    </row>
    <row r="132" spans="1:3" ht="12.75">
      <c r="A132" s="1">
        <v>107</v>
      </c>
      <c r="B132" s="1">
        <v>11.387621117036002</v>
      </c>
      <c r="C132" s="1">
        <v>0.14264722944782982</v>
      </c>
    </row>
    <row r="133" spans="1:3" ht="12.75">
      <c r="A133" s="1">
        <v>108</v>
      </c>
      <c r="B133" s="1">
        <v>11.285580774666279</v>
      </c>
      <c r="C133" s="1">
        <v>0.002402253447050029</v>
      </c>
    </row>
    <row r="134" spans="1:3" ht="12.75">
      <c r="A134" s="1">
        <v>109</v>
      </c>
      <c r="B134" s="1">
        <v>11.183540432296555</v>
      </c>
      <c r="C134" s="1">
        <v>0.04999487877390685</v>
      </c>
    </row>
    <row r="135" spans="1:3" ht="12.75">
      <c r="A135" s="1">
        <v>110</v>
      </c>
      <c r="B135" s="1">
        <v>11.08150008992683</v>
      </c>
      <c r="C135" s="1">
        <v>-0.012054357187450293</v>
      </c>
    </row>
    <row r="136" spans="1:3" ht="12.75">
      <c r="A136" s="1">
        <v>111</v>
      </c>
      <c r="B136" s="1">
        <v>11.638146484105</v>
      </c>
      <c r="C136" s="1">
        <v>-0.05079444414954182</v>
      </c>
    </row>
    <row r="137" spans="1:3" ht="12.75">
      <c r="A137" s="1">
        <v>112</v>
      </c>
      <c r="B137" s="1">
        <v>11.536106141735276</v>
      </c>
      <c r="C137" s="1">
        <v>-0.07497492225283686</v>
      </c>
    </row>
    <row r="138" spans="1:3" ht="12.75">
      <c r="A138" s="1">
        <v>113</v>
      </c>
      <c r="B138" s="1">
        <v>11.434065799365552</v>
      </c>
      <c r="C138" s="1">
        <v>-0.098915821735158</v>
      </c>
    </row>
    <row r="139" spans="1:3" ht="12.75">
      <c r="A139" s="1">
        <v>114</v>
      </c>
      <c r="B139" s="1">
        <v>11.332025456995828</v>
      </c>
      <c r="C139" s="1">
        <v>0.030505547958954438</v>
      </c>
    </row>
    <row r="140" spans="1:3" ht="12.75">
      <c r="A140" s="1">
        <v>115</v>
      </c>
      <c r="B140" s="1">
        <v>11.786631508804273</v>
      </c>
      <c r="C140" s="1">
        <v>-0.006658393773918192</v>
      </c>
    </row>
    <row r="141" spans="1:3" ht="12.75">
      <c r="A141" s="1">
        <v>116</v>
      </c>
      <c r="B141" s="1">
        <v>11.684591166434549</v>
      </c>
      <c r="C141" s="1">
        <v>0.08809432922789817</v>
      </c>
    </row>
    <row r="142" spans="1:3" ht="12.75">
      <c r="A142" s="1">
        <v>117</v>
      </c>
      <c r="B142" s="1">
        <v>11.582550824064825</v>
      </c>
      <c r="C142" s="1">
        <v>0.15956736539110317</v>
      </c>
    </row>
    <row r="143" spans="1:3" ht="12.75">
      <c r="A143" s="1">
        <v>118</v>
      </c>
      <c r="B143" s="1">
        <v>11.935116533503546</v>
      </c>
      <c r="C143" s="1">
        <v>-0.016420865032719334</v>
      </c>
    </row>
    <row r="144" spans="1:3" ht="12.75">
      <c r="A144" s="1">
        <v>119</v>
      </c>
      <c r="B144" s="1">
        <v>11.833076191133822</v>
      </c>
      <c r="C144" s="1">
        <v>-0.21405235117009092</v>
      </c>
    </row>
    <row r="145" spans="1:3" ht="13.5" thickBot="1">
      <c r="A145" s="2">
        <v>120</v>
      </c>
      <c r="B145" s="2">
        <v>12.083601558202819</v>
      </c>
      <c r="C145" s="2">
        <v>0.08805132468486221</v>
      </c>
    </row>
  </sheetData>
  <printOptions/>
  <pageMargins left="0.75" right="0.75" top="1" bottom="1" header="0.5" footer="0.5"/>
  <pageSetup horizontalDpi="200" verticalDpi="2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4"/>
  <dimension ref="B1:J130"/>
  <sheetViews>
    <sheetView workbookViewId="0" topLeftCell="A1">
      <selection activeCell="J19" sqref="J19"/>
    </sheetView>
  </sheetViews>
  <sheetFormatPr defaultColWidth="9.140625" defaultRowHeight="12.75"/>
  <sheetData>
    <row r="1" spans="2:7" ht="12.75">
      <c r="B1" t="s">
        <v>38</v>
      </c>
      <c r="G1" t="s">
        <v>45</v>
      </c>
    </row>
    <row r="2" spans="2:7" ht="12.75">
      <c r="B2" t="s">
        <v>39</v>
      </c>
      <c r="G2" t="s">
        <v>46</v>
      </c>
    </row>
    <row r="3" spans="2:7" ht="12.75">
      <c r="B3" t="s">
        <v>40</v>
      </c>
      <c r="G3" t="s">
        <v>47</v>
      </c>
    </row>
    <row r="5" spans="4:6" ht="12.75">
      <c r="D5" t="s">
        <v>5</v>
      </c>
      <c r="E5">
        <v>0.1</v>
      </c>
      <c r="F5" t="s">
        <v>41</v>
      </c>
    </row>
    <row r="6" spans="4:6" ht="12.75">
      <c r="D6" t="s">
        <v>2</v>
      </c>
      <c r="E6">
        <v>10</v>
      </c>
      <c r="F6" t="s">
        <v>42</v>
      </c>
    </row>
    <row r="7" spans="4:6" ht="12.75">
      <c r="D7" t="s">
        <v>3</v>
      </c>
      <c r="E7">
        <v>-0.25</v>
      </c>
      <c r="F7" t="s">
        <v>43</v>
      </c>
    </row>
    <row r="8" spans="4:6" ht="12.75">
      <c r="D8" t="s">
        <v>4</v>
      </c>
      <c r="E8">
        <v>0.15</v>
      </c>
      <c r="F8" t="s">
        <v>44</v>
      </c>
    </row>
    <row r="10" spans="2:10" ht="12.75">
      <c r="B10" t="s">
        <v>8</v>
      </c>
      <c r="C10" t="s">
        <v>0</v>
      </c>
      <c r="D10" t="s">
        <v>1</v>
      </c>
      <c r="F10" t="s">
        <v>6</v>
      </c>
      <c r="G10" t="s">
        <v>7</v>
      </c>
      <c r="H10" t="s">
        <v>36</v>
      </c>
      <c r="J10" t="s">
        <v>65</v>
      </c>
    </row>
    <row r="11" spans="2:8" ht="12.75">
      <c r="B11">
        <f>E11+H11</f>
        <v>9.948365874485747</v>
      </c>
      <c r="C11">
        <v>0</v>
      </c>
      <c r="D11">
        <v>0</v>
      </c>
      <c r="E11">
        <f aca="true" t="shared" si="0" ref="E11:E42">alpha+beta1*C11+beta2*D11</f>
        <v>10</v>
      </c>
      <c r="F11">
        <f ca="1">RAND()</f>
        <v>0.30280804357360136</v>
      </c>
      <c r="G11">
        <f>NORMSINV(F11)</f>
        <v>-0.5163412551425361</v>
      </c>
      <c r="H11">
        <f aca="true" t="shared" si="1" ref="H11:H42">G11*sigma</f>
        <v>-0.051634125514253615</v>
      </c>
    </row>
    <row r="12" spans="2:8" ht="12.75">
      <c r="B12">
        <f aca="true" t="shared" si="2" ref="B12:B76">E12+H12</f>
        <v>9.834624535253775</v>
      </c>
      <c r="C12">
        <v>1</v>
      </c>
      <c r="D12">
        <v>1</v>
      </c>
      <c r="E12">
        <f t="shared" si="0"/>
        <v>9.9</v>
      </c>
      <c r="F12">
        <f aca="true" ca="1" t="shared" si="3" ref="F12:F76">RAND()</f>
        <v>0.25663494484175686</v>
      </c>
      <c r="G12">
        <f aca="true" t="shared" si="4" ref="G12:G76">NORMSINV(F12)</f>
        <v>-0.6537546474622553</v>
      </c>
      <c r="H12">
        <f t="shared" si="1"/>
        <v>-0.06537546474622553</v>
      </c>
    </row>
    <row r="13" spans="2:8" ht="12.75">
      <c r="B13">
        <f t="shared" si="2"/>
        <v>9.898811415140745</v>
      </c>
      <c r="C13">
        <v>2</v>
      </c>
      <c r="D13">
        <v>2</v>
      </c>
      <c r="E13">
        <f t="shared" si="0"/>
        <v>9.8</v>
      </c>
      <c r="F13">
        <f ca="1" t="shared" si="3"/>
        <v>0.8384516270633862</v>
      </c>
      <c r="G13">
        <f t="shared" si="4"/>
        <v>0.9881141514074518</v>
      </c>
      <c r="H13">
        <f t="shared" si="1"/>
        <v>0.09881141514074519</v>
      </c>
    </row>
    <row r="14" spans="2:8" ht="12.75">
      <c r="B14">
        <f t="shared" si="2"/>
        <v>9.539809789748123</v>
      </c>
      <c r="C14">
        <v>3</v>
      </c>
      <c r="D14">
        <v>3</v>
      </c>
      <c r="E14">
        <f t="shared" si="0"/>
        <v>9.7</v>
      </c>
      <c r="F14">
        <f ca="1" t="shared" si="3"/>
        <v>0.05458862975075185</v>
      </c>
      <c r="G14">
        <f t="shared" si="4"/>
        <v>-1.6019021025187676</v>
      </c>
      <c r="H14">
        <f t="shared" si="1"/>
        <v>-0.16019021025187677</v>
      </c>
    </row>
    <row r="15" spans="2:8" ht="12.75">
      <c r="B15">
        <f t="shared" si="2"/>
        <v>9.624918592382102</v>
      </c>
      <c r="C15">
        <v>4</v>
      </c>
      <c r="D15">
        <v>4</v>
      </c>
      <c r="E15">
        <f t="shared" si="0"/>
        <v>9.6</v>
      </c>
      <c r="F15">
        <f ca="1" t="shared" si="3"/>
        <v>0.598391516380878</v>
      </c>
      <c r="G15">
        <f t="shared" si="4"/>
        <v>0.2491859238210254</v>
      </c>
      <c r="H15">
        <f t="shared" si="1"/>
        <v>0.02491859238210254</v>
      </c>
    </row>
    <row r="16" spans="2:8" ht="12.75">
      <c r="B16">
        <f t="shared" si="2"/>
        <v>9.50870592935888</v>
      </c>
      <c r="C16">
        <v>5</v>
      </c>
      <c r="D16">
        <v>5</v>
      </c>
      <c r="E16">
        <f t="shared" si="0"/>
        <v>9.5</v>
      </c>
      <c r="F16">
        <f ca="1" t="shared" si="3"/>
        <v>0.5346878092523504</v>
      </c>
      <c r="G16">
        <f t="shared" si="4"/>
        <v>0.08705929358881209</v>
      </c>
      <c r="H16">
        <f t="shared" si="1"/>
        <v>0.008705929358881209</v>
      </c>
    </row>
    <row r="17" spans="2:8" ht="12.75">
      <c r="B17">
        <f t="shared" si="2"/>
        <v>9.509019212687846</v>
      </c>
      <c r="C17">
        <v>6</v>
      </c>
      <c r="D17">
        <v>6</v>
      </c>
      <c r="E17">
        <f t="shared" si="0"/>
        <v>9.4</v>
      </c>
      <c r="F17">
        <f ca="1" t="shared" si="3"/>
        <v>0.8621857396294124</v>
      </c>
      <c r="G17">
        <f t="shared" si="4"/>
        <v>1.090192126878458</v>
      </c>
      <c r="H17">
        <f t="shared" si="1"/>
        <v>0.10901921268784581</v>
      </c>
    </row>
    <row r="18" spans="2:8" ht="12.75">
      <c r="B18">
        <f t="shared" si="2"/>
        <v>9.355699950698623</v>
      </c>
      <c r="C18">
        <v>7</v>
      </c>
      <c r="D18">
        <v>7</v>
      </c>
      <c r="E18">
        <f t="shared" si="0"/>
        <v>9.3</v>
      </c>
      <c r="F18">
        <f ca="1" t="shared" si="3"/>
        <v>0.7112361169826</v>
      </c>
      <c r="G18">
        <f t="shared" si="4"/>
        <v>0.5569995069862321</v>
      </c>
      <c r="H18">
        <f t="shared" si="1"/>
        <v>0.05569995069862321</v>
      </c>
    </row>
    <row r="19" spans="2:8" ht="12.75">
      <c r="B19">
        <f t="shared" si="2"/>
        <v>9.205984896464868</v>
      </c>
      <c r="C19">
        <v>8</v>
      </c>
      <c r="D19">
        <v>8</v>
      </c>
      <c r="E19">
        <f t="shared" si="0"/>
        <v>9.2</v>
      </c>
      <c r="F19">
        <f ca="1" t="shared" si="3"/>
        <v>0.5238620363546787</v>
      </c>
      <c r="G19">
        <f t="shared" si="4"/>
        <v>0.059848964648685346</v>
      </c>
      <c r="H19">
        <f t="shared" si="1"/>
        <v>0.005984896464868535</v>
      </c>
    </row>
    <row r="20" spans="2:8" ht="12.75">
      <c r="B20">
        <f t="shared" si="2"/>
        <v>9.242927440781814</v>
      </c>
      <c r="C20">
        <v>9</v>
      </c>
      <c r="D20">
        <v>9</v>
      </c>
      <c r="E20">
        <f t="shared" si="0"/>
        <v>9.1</v>
      </c>
      <c r="F20">
        <f ca="1" t="shared" si="3"/>
        <v>0.9235373106534945</v>
      </c>
      <c r="G20">
        <f t="shared" si="4"/>
        <v>1.4292744078181436</v>
      </c>
      <c r="H20">
        <f t="shared" si="1"/>
        <v>0.14292744078181438</v>
      </c>
    </row>
    <row r="21" spans="2:8" ht="12.75">
      <c r="B21">
        <f t="shared" si="2"/>
        <v>9.112107372994513</v>
      </c>
      <c r="C21">
        <v>10</v>
      </c>
      <c r="D21">
        <v>10</v>
      </c>
      <c r="E21">
        <f t="shared" si="0"/>
        <v>9</v>
      </c>
      <c r="F21">
        <f ca="1" t="shared" si="3"/>
        <v>0.8688717601296769</v>
      </c>
      <c r="G21">
        <f t="shared" si="4"/>
        <v>1.121073729945138</v>
      </c>
      <c r="H21">
        <f t="shared" si="1"/>
        <v>0.11210737299451382</v>
      </c>
    </row>
    <row r="22" spans="2:8" ht="12.75">
      <c r="B22">
        <f t="shared" si="2"/>
        <v>8.945132585086862</v>
      </c>
      <c r="C22">
        <v>11</v>
      </c>
      <c r="D22">
        <v>11</v>
      </c>
      <c r="E22">
        <f t="shared" si="0"/>
        <v>8.9</v>
      </c>
      <c r="F22">
        <f ca="1" t="shared" si="3"/>
        <v>0.6741226419900448</v>
      </c>
      <c r="G22">
        <f t="shared" si="4"/>
        <v>0.45132585086862187</v>
      </c>
      <c r="H22">
        <f t="shared" si="1"/>
        <v>0.04513258508686219</v>
      </c>
    </row>
    <row r="23" spans="2:8" ht="12.75">
      <c r="B23">
        <f t="shared" si="2"/>
        <v>8.927369446956517</v>
      </c>
      <c r="C23">
        <v>12</v>
      </c>
      <c r="D23">
        <v>12</v>
      </c>
      <c r="E23">
        <f t="shared" si="0"/>
        <v>8.8</v>
      </c>
      <c r="F23">
        <f ca="1" t="shared" si="3"/>
        <v>0.8986141413995519</v>
      </c>
      <c r="G23">
        <f t="shared" si="4"/>
        <v>1.27369446956516</v>
      </c>
      <c r="H23">
        <f t="shared" si="1"/>
        <v>0.127369446956516</v>
      </c>
    </row>
    <row r="24" spans="2:8" ht="12.75">
      <c r="B24">
        <f t="shared" si="2"/>
        <v>8.509009093438683</v>
      </c>
      <c r="C24">
        <v>13</v>
      </c>
      <c r="D24">
        <v>13</v>
      </c>
      <c r="E24">
        <f t="shared" si="0"/>
        <v>8.7</v>
      </c>
      <c r="F24">
        <f ca="1" t="shared" si="3"/>
        <v>0.028072461311613672</v>
      </c>
      <c r="G24">
        <f t="shared" si="4"/>
        <v>-1.9099090656131574</v>
      </c>
      <c r="H24">
        <f t="shared" si="1"/>
        <v>-0.19099090656131576</v>
      </c>
    </row>
    <row r="25" spans="2:8" ht="12.75">
      <c r="B25">
        <f t="shared" si="2"/>
        <v>8.808831128116715</v>
      </c>
      <c r="C25">
        <v>14</v>
      </c>
      <c r="D25">
        <v>14</v>
      </c>
      <c r="E25">
        <f t="shared" si="0"/>
        <v>8.6</v>
      </c>
      <c r="F25">
        <f ca="1" t="shared" si="3"/>
        <v>0.9816151177544103</v>
      </c>
      <c r="G25">
        <f t="shared" si="4"/>
        <v>2.0883112811671607</v>
      </c>
      <c r="H25">
        <f t="shared" si="1"/>
        <v>0.20883112811671609</v>
      </c>
    </row>
    <row r="26" spans="2:8" ht="12.75">
      <c r="B26">
        <f t="shared" si="2"/>
        <v>10.141976448663366</v>
      </c>
      <c r="C26">
        <v>0</v>
      </c>
      <c r="D26">
        <v>1</v>
      </c>
      <c r="E26">
        <f t="shared" si="0"/>
        <v>10.15</v>
      </c>
      <c r="F26">
        <f ca="1" t="shared" si="3"/>
        <v>0.46802497280914945</v>
      </c>
      <c r="G26">
        <f t="shared" si="4"/>
        <v>-0.08023551336634979</v>
      </c>
      <c r="H26">
        <f t="shared" si="1"/>
        <v>-0.008023551336634979</v>
      </c>
    </row>
    <row r="27" spans="2:8" ht="12.75">
      <c r="B27">
        <f t="shared" si="2"/>
        <v>10.167869823472866</v>
      </c>
      <c r="C27">
        <v>1</v>
      </c>
      <c r="D27">
        <v>2</v>
      </c>
      <c r="E27">
        <f t="shared" si="0"/>
        <v>10.05</v>
      </c>
      <c r="F27">
        <f ca="1" t="shared" si="3"/>
        <v>0.8807408205882983</v>
      </c>
      <c r="G27">
        <f t="shared" si="4"/>
        <v>1.1786982347286656</v>
      </c>
      <c r="H27">
        <f t="shared" si="1"/>
        <v>0.11786982347286656</v>
      </c>
    </row>
    <row r="28" spans="2:8" ht="12.75">
      <c r="B28">
        <f t="shared" si="2"/>
        <v>9.842939377772371</v>
      </c>
      <c r="C28">
        <v>2</v>
      </c>
      <c r="D28">
        <v>3</v>
      </c>
      <c r="E28">
        <f t="shared" si="0"/>
        <v>9.95</v>
      </c>
      <c r="F28">
        <f ca="1" t="shared" si="3"/>
        <v>0.1421732622587104</v>
      </c>
      <c r="G28">
        <f t="shared" si="4"/>
        <v>-1.0706062222762802</v>
      </c>
      <c r="H28">
        <f t="shared" si="1"/>
        <v>-0.10706062222762802</v>
      </c>
    </row>
    <row r="29" spans="2:8" ht="12.75">
      <c r="B29">
        <f t="shared" si="2"/>
        <v>9.667702948878617</v>
      </c>
      <c r="C29">
        <v>3</v>
      </c>
      <c r="D29">
        <v>4</v>
      </c>
      <c r="E29">
        <f t="shared" si="0"/>
        <v>9.85</v>
      </c>
      <c r="F29">
        <f ca="1" t="shared" si="3"/>
        <v>0.03415392864239464</v>
      </c>
      <c r="G29">
        <f t="shared" si="4"/>
        <v>-1.8229705112138221</v>
      </c>
      <c r="H29">
        <f t="shared" si="1"/>
        <v>-0.18229705112138223</v>
      </c>
    </row>
    <row r="30" spans="2:8" ht="12.75">
      <c r="B30">
        <f t="shared" si="2"/>
        <v>9.687362650559537</v>
      </c>
      <c r="C30">
        <v>4</v>
      </c>
      <c r="D30">
        <v>5</v>
      </c>
      <c r="E30">
        <f t="shared" si="0"/>
        <v>9.75</v>
      </c>
      <c r="F30">
        <f ca="1" t="shared" si="3"/>
        <v>0.265534995340656</v>
      </c>
      <c r="G30">
        <f t="shared" si="4"/>
        <v>-0.6263734944046344</v>
      </c>
      <c r="H30">
        <f t="shared" si="1"/>
        <v>-0.06263734944046344</v>
      </c>
    </row>
    <row r="31" spans="2:8" ht="12.75">
      <c r="B31">
        <f t="shared" si="2"/>
        <v>9.645671437909696</v>
      </c>
      <c r="C31">
        <v>5</v>
      </c>
      <c r="D31">
        <v>6</v>
      </c>
      <c r="E31">
        <f t="shared" si="0"/>
        <v>9.65</v>
      </c>
      <c r="F31">
        <f ca="1" t="shared" si="3"/>
        <v>0.4827369266683821</v>
      </c>
      <c r="G31">
        <f t="shared" si="4"/>
        <v>-0.0432856209030356</v>
      </c>
      <c r="H31">
        <f t="shared" si="1"/>
        <v>-0.00432856209030356</v>
      </c>
    </row>
    <row r="32" spans="2:8" ht="12.75">
      <c r="B32">
        <f t="shared" si="2"/>
        <v>9.61571699723298</v>
      </c>
      <c r="C32">
        <v>6</v>
      </c>
      <c r="D32">
        <v>7</v>
      </c>
      <c r="E32">
        <f t="shared" si="0"/>
        <v>9.55</v>
      </c>
      <c r="F32">
        <f ca="1" t="shared" si="3"/>
        <v>0.7444641845317863</v>
      </c>
      <c r="G32">
        <f t="shared" si="4"/>
        <v>0.6571699723297912</v>
      </c>
      <c r="H32">
        <f t="shared" si="1"/>
        <v>0.06571699723297912</v>
      </c>
    </row>
    <row r="33" spans="2:8" ht="12.75">
      <c r="B33">
        <f t="shared" si="2"/>
        <v>9.516303614233069</v>
      </c>
      <c r="C33">
        <v>7</v>
      </c>
      <c r="D33">
        <v>8</v>
      </c>
      <c r="E33">
        <f t="shared" si="0"/>
        <v>9.45</v>
      </c>
      <c r="F33">
        <f ca="1" t="shared" si="3"/>
        <v>0.7463462965974594</v>
      </c>
      <c r="G33">
        <f t="shared" si="4"/>
        <v>0.6630361423307014</v>
      </c>
      <c r="H33">
        <f t="shared" si="1"/>
        <v>0.06630361423307014</v>
      </c>
    </row>
    <row r="34" spans="2:8" ht="12.75">
      <c r="B34">
        <f t="shared" si="2"/>
        <v>9.244856285968488</v>
      </c>
      <c r="C34">
        <v>8</v>
      </c>
      <c r="D34">
        <v>9</v>
      </c>
      <c r="E34">
        <f t="shared" si="0"/>
        <v>9.35</v>
      </c>
      <c r="F34">
        <f ca="1" t="shared" si="3"/>
        <v>0.14652893273796086</v>
      </c>
      <c r="G34">
        <f t="shared" si="4"/>
        <v>-1.0514371403151195</v>
      </c>
      <c r="H34">
        <f t="shared" si="1"/>
        <v>-0.10514371403151196</v>
      </c>
    </row>
    <row r="35" spans="2:8" ht="12.75">
      <c r="B35">
        <f t="shared" si="2"/>
        <v>9.070043919593322</v>
      </c>
      <c r="C35">
        <v>9</v>
      </c>
      <c r="D35">
        <v>10</v>
      </c>
      <c r="E35">
        <f t="shared" si="0"/>
        <v>9.25</v>
      </c>
      <c r="F35">
        <f ca="1" t="shared" si="3"/>
        <v>0.0359650074099207</v>
      </c>
      <c r="G35">
        <f t="shared" si="4"/>
        <v>-1.7995608040667732</v>
      </c>
      <c r="H35">
        <f t="shared" si="1"/>
        <v>-0.17995608040667732</v>
      </c>
    </row>
    <row r="36" spans="2:8" ht="12.75">
      <c r="B36">
        <f t="shared" si="2"/>
        <v>9.17665421975488</v>
      </c>
      <c r="C36">
        <v>10</v>
      </c>
      <c r="D36">
        <v>11</v>
      </c>
      <c r="E36">
        <f t="shared" si="0"/>
        <v>9.15</v>
      </c>
      <c r="F36">
        <f ca="1" t="shared" si="3"/>
        <v>0.6050891672747349</v>
      </c>
      <c r="G36">
        <f t="shared" si="4"/>
        <v>0.26654219754879394</v>
      </c>
      <c r="H36">
        <f t="shared" si="1"/>
        <v>0.026654219754879395</v>
      </c>
    </row>
    <row r="37" spans="2:8" ht="12.75">
      <c r="B37">
        <f t="shared" si="2"/>
        <v>9.230007506172528</v>
      </c>
      <c r="C37">
        <v>11</v>
      </c>
      <c r="D37">
        <v>12</v>
      </c>
      <c r="E37">
        <f t="shared" si="0"/>
        <v>9.05</v>
      </c>
      <c r="F37">
        <f ca="1" t="shared" si="3"/>
        <v>0.9640756066218361</v>
      </c>
      <c r="G37">
        <f t="shared" si="4"/>
        <v>1.8000750617252734</v>
      </c>
      <c r="H37">
        <f t="shared" si="1"/>
        <v>0.18000750617252737</v>
      </c>
    </row>
    <row r="38" spans="2:8" ht="12.75">
      <c r="B38">
        <f t="shared" si="2"/>
        <v>9.00362814427085</v>
      </c>
      <c r="C38">
        <v>12</v>
      </c>
      <c r="D38">
        <v>13</v>
      </c>
      <c r="E38">
        <f t="shared" si="0"/>
        <v>8.95</v>
      </c>
      <c r="F38">
        <f ca="1" t="shared" si="3"/>
        <v>0.7041179730203546</v>
      </c>
      <c r="G38">
        <f t="shared" si="4"/>
        <v>0.5362814427085136</v>
      </c>
      <c r="H38">
        <f t="shared" si="1"/>
        <v>0.053628144270851365</v>
      </c>
    </row>
    <row r="39" spans="2:8" ht="12.75">
      <c r="B39">
        <f t="shared" si="2"/>
        <v>8.800272379027675</v>
      </c>
      <c r="C39">
        <v>13</v>
      </c>
      <c r="D39">
        <v>14</v>
      </c>
      <c r="E39">
        <f t="shared" si="0"/>
        <v>8.85</v>
      </c>
      <c r="F39">
        <f ca="1" t="shared" si="3"/>
        <v>0.3094971429455007</v>
      </c>
      <c r="G39">
        <f t="shared" si="4"/>
        <v>-0.49727620972324094</v>
      </c>
      <c r="H39">
        <f t="shared" si="1"/>
        <v>-0.049727620972324096</v>
      </c>
    </row>
    <row r="40" spans="2:8" ht="12.75">
      <c r="B40">
        <f t="shared" si="2"/>
        <v>10.273956167257138</v>
      </c>
      <c r="C40">
        <v>0</v>
      </c>
      <c r="D40">
        <v>2</v>
      </c>
      <c r="E40">
        <f t="shared" si="0"/>
        <v>10.3</v>
      </c>
      <c r="F40">
        <f ca="1" t="shared" si="3"/>
        <v>0.3972628408370267</v>
      </c>
      <c r="G40">
        <f t="shared" si="4"/>
        <v>-0.26043832742862616</v>
      </c>
      <c r="H40">
        <f t="shared" si="1"/>
        <v>-0.026043832742862618</v>
      </c>
    </row>
    <row r="41" spans="2:8" ht="12.75">
      <c r="B41">
        <f t="shared" si="2"/>
        <v>10.296942341957006</v>
      </c>
      <c r="C41">
        <v>1</v>
      </c>
      <c r="D41">
        <v>3</v>
      </c>
      <c r="E41">
        <f t="shared" si="0"/>
        <v>10.2</v>
      </c>
      <c r="F41">
        <f ca="1" t="shared" si="3"/>
        <v>0.8338330139654977</v>
      </c>
      <c r="G41">
        <f t="shared" si="4"/>
        <v>0.9694234195700651</v>
      </c>
      <c r="H41">
        <f t="shared" si="1"/>
        <v>0.09694234195700652</v>
      </c>
    </row>
    <row r="42" spans="2:8" ht="12.75">
      <c r="B42">
        <f t="shared" si="2"/>
        <v>10.211903817047473</v>
      </c>
      <c r="C42">
        <v>2</v>
      </c>
      <c r="D42">
        <v>4</v>
      </c>
      <c r="E42">
        <f t="shared" si="0"/>
        <v>10.1</v>
      </c>
      <c r="F42">
        <f ca="1" t="shared" si="3"/>
        <v>0.8684380723692895</v>
      </c>
      <c r="G42">
        <f t="shared" si="4"/>
        <v>1.1190381704747305</v>
      </c>
      <c r="H42">
        <f t="shared" si="1"/>
        <v>0.11190381704747306</v>
      </c>
    </row>
    <row r="43" spans="2:8" ht="12.75">
      <c r="B43">
        <f t="shared" si="2"/>
        <v>9.95940972848605</v>
      </c>
      <c r="C43">
        <v>3</v>
      </c>
      <c r="D43">
        <v>5</v>
      </c>
      <c r="E43">
        <f aca="true" t="shared" si="5" ref="E43:E74">alpha+beta1*C43+beta2*D43</f>
        <v>10</v>
      </c>
      <c r="F43">
        <f ca="1" t="shared" si="3"/>
        <v>0.3424070414964291</v>
      </c>
      <c r="G43">
        <f t="shared" si="4"/>
        <v>-0.4059027151395005</v>
      </c>
      <c r="H43">
        <f aca="true" t="shared" si="6" ref="H43:H74">G43*sigma</f>
        <v>-0.04059027151395005</v>
      </c>
    </row>
    <row r="44" spans="2:8" ht="12.75">
      <c r="B44">
        <f t="shared" si="2"/>
        <v>9.854431012640628</v>
      </c>
      <c r="C44">
        <v>4</v>
      </c>
      <c r="D44">
        <v>6</v>
      </c>
      <c r="E44">
        <f t="shared" si="5"/>
        <v>9.9</v>
      </c>
      <c r="F44">
        <f ca="1" t="shared" si="3"/>
        <v>0.3243065024379048</v>
      </c>
      <c r="G44">
        <f t="shared" si="4"/>
        <v>-0.4556898735937316</v>
      </c>
      <c r="H44">
        <f t="shared" si="6"/>
        <v>-0.04556898735937316</v>
      </c>
    </row>
    <row r="45" spans="2:8" ht="12.75">
      <c r="B45">
        <f t="shared" si="2"/>
        <v>9.874440463653876</v>
      </c>
      <c r="C45">
        <v>5</v>
      </c>
      <c r="D45">
        <v>7</v>
      </c>
      <c r="E45">
        <f t="shared" si="5"/>
        <v>9.8</v>
      </c>
      <c r="F45">
        <f ca="1" t="shared" si="3"/>
        <v>0.77168414259308</v>
      </c>
      <c r="G45">
        <f t="shared" si="4"/>
        <v>0.7444046365387609</v>
      </c>
      <c r="H45">
        <f t="shared" si="6"/>
        <v>0.07444046365387609</v>
      </c>
    </row>
    <row r="46" spans="2:8" ht="12.75">
      <c r="B46">
        <f t="shared" si="2"/>
        <v>9.98335011050003</v>
      </c>
      <c r="C46">
        <v>6</v>
      </c>
      <c r="D46">
        <v>8</v>
      </c>
      <c r="E46">
        <f t="shared" si="5"/>
        <v>9.7</v>
      </c>
      <c r="F46">
        <f ca="1" t="shared" si="3"/>
        <v>0.997697942560368</v>
      </c>
      <c r="G46">
        <f t="shared" si="4"/>
        <v>2.833501105000308</v>
      </c>
      <c r="H46">
        <f t="shared" si="6"/>
        <v>0.28335011050003084</v>
      </c>
    </row>
    <row r="47" spans="2:8" ht="12.75">
      <c r="B47">
        <f t="shared" si="2"/>
        <v>9.649891419865364</v>
      </c>
      <c r="C47">
        <v>7</v>
      </c>
      <c r="D47">
        <v>9</v>
      </c>
      <c r="E47">
        <f t="shared" si="5"/>
        <v>9.6</v>
      </c>
      <c r="F47">
        <f ca="1" t="shared" si="3"/>
        <v>0.6910800845564369</v>
      </c>
      <c r="G47">
        <f t="shared" si="4"/>
        <v>0.4989141986536495</v>
      </c>
      <c r="H47">
        <f t="shared" si="6"/>
        <v>0.04989141986536495</v>
      </c>
    </row>
    <row r="48" spans="2:8" ht="12.75">
      <c r="B48">
        <f t="shared" si="2"/>
        <v>9.545861833843679</v>
      </c>
      <c r="C48">
        <v>8</v>
      </c>
      <c r="D48">
        <v>10</v>
      </c>
      <c r="E48">
        <f t="shared" si="5"/>
        <v>9.5</v>
      </c>
      <c r="F48">
        <f ca="1" t="shared" si="3"/>
        <v>0.6767458673765503</v>
      </c>
      <c r="G48">
        <f t="shared" si="4"/>
        <v>0.4586183384367909</v>
      </c>
      <c r="H48">
        <f t="shared" si="6"/>
        <v>0.04586183384367909</v>
      </c>
    </row>
    <row r="49" spans="2:8" ht="12.75">
      <c r="B49">
        <f t="shared" si="2"/>
        <v>9.418519540173648</v>
      </c>
      <c r="C49">
        <v>9</v>
      </c>
      <c r="D49">
        <v>11</v>
      </c>
      <c r="E49">
        <f t="shared" si="5"/>
        <v>9.4</v>
      </c>
      <c r="F49">
        <f ca="1" t="shared" si="3"/>
        <v>0.5734621122031955</v>
      </c>
      <c r="G49">
        <f t="shared" si="4"/>
        <v>0.1851954017364721</v>
      </c>
      <c r="H49">
        <f t="shared" si="6"/>
        <v>0.01851954017364721</v>
      </c>
    </row>
    <row r="50" spans="2:8" ht="12.75">
      <c r="B50">
        <f t="shared" si="2"/>
        <v>9.40484091493044</v>
      </c>
      <c r="C50">
        <v>10</v>
      </c>
      <c r="D50">
        <v>12</v>
      </c>
      <c r="E50">
        <f t="shared" si="5"/>
        <v>9.3</v>
      </c>
      <c r="F50">
        <f ca="1" t="shared" si="3"/>
        <v>0.852774930006782</v>
      </c>
      <c r="G50">
        <f t="shared" si="4"/>
        <v>1.0484091493044025</v>
      </c>
      <c r="H50">
        <f t="shared" si="6"/>
        <v>0.10484091493044026</v>
      </c>
    </row>
    <row r="51" spans="2:8" ht="12.75">
      <c r="B51">
        <f t="shared" si="2"/>
        <v>9.23767550209274</v>
      </c>
      <c r="C51">
        <v>11</v>
      </c>
      <c r="D51">
        <v>13</v>
      </c>
      <c r="E51">
        <f t="shared" si="5"/>
        <v>9.2</v>
      </c>
      <c r="F51">
        <f ca="1" t="shared" si="3"/>
        <v>0.6468221651034967</v>
      </c>
      <c r="G51">
        <f t="shared" si="4"/>
        <v>0.3767550209274043</v>
      </c>
      <c r="H51">
        <f t="shared" si="6"/>
        <v>0.03767550209274043</v>
      </c>
    </row>
    <row r="52" spans="2:8" ht="12.75">
      <c r="B52">
        <f t="shared" si="2"/>
        <v>8.959184335661302</v>
      </c>
      <c r="C52">
        <v>12</v>
      </c>
      <c r="D52">
        <v>14</v>
      </c>
      <c r="E52">
        <f t="shared" si="5"/>
        <v>9.1</v>
      </c>
      <c r="F52">
        <f ca="1" t="shared" si="3"/>
        <v>0.07954234569591989</v>
      </c>
      <c r="G52">
        <f t="shared" si="4"/>
        <v>-1.4081566433869699</v>
      </c>
      <c r="H52">
        <f t="shared" si="6"/>
        <v>-0.140815664338697</v>
      </c>
    </row>
    <row r="53" spans="2:8" ht="12.75">
      <c r="B53">
        <f t="shared" si="2"/>
        <v>10.561220123237069</v>
      </c>
      <c r="C53">
        <v>0</v>
      </c>
      <c r="D53">
        <v>3</v>
      </c>
      <c r="E53">
        <f t="shared" si="5"/>
        <v>10.45</v>
      </c>
      <c r="F53">
        <f ca="1" t="shared" si="3"/>
        <v>0.8669741809144762</v>
      </c>
      <c r="G53">
        <f t="shared" si="4"/>
        <v>1.112201232370698</v>
      </c>
      <c r="H53">
        <f t="shared" si="6"/>
        <v>0.11122012323706981</v>
      </c>
    </row>
    <row r="54" spans="2:8" ht="12.75">
      <c r="B54">
        <f t="shared" si="2"/>
        <v>10.21155746340132</v>
      </c>
      <c r="C54">
        <v>1</v>
      </c>
      <c r="D54">
        <v>4</v>
      </c>
      <c r="E54">
        <f t="shared" si="5"/>
        <v>10.35</v>
      </c>
      <c r="F54">
        <f ca="1" t="shared" si="3"/>
        <v>0.08311412317085676</v>
      </c>
      <c r="G54">
        <f t="shared" si="4"/>
        <v>-1.3844253659867936</v>
      </c>
      <c r="H54">
        <f t="shared" si="6"/>
        <v>-0.13844253659867936</v>
      </c>
    </row>
    <row r="55" spans="2:8" ht="12.75">
      <c r="B55">
        <f t="shared" si="2"/>
        <v>10.24332056696492</v>
      </c>
      <c r="C55">
        <v>2</v>
      </c>
      <c r="D55">
        <v>5</v>
      </c>
      <c r="E55">
        <f t="shared" si="5"/>
        <v>10.25</v>
      </c>
      <c r="F55">
        <f ca="1" t="shared" si="3"/>
        <v>0.47337271852784735</v>
      </c>
      <c r="G55">
        <f t="shared" si="4"/>
        <v>-0.06679433035080226</v>
      </c>
      <c r="H55">
        <f t="shared" si="6"/>
        <v>-0.006679433035080226</v>
      </c>
    </row>
    <row r="56" spans="2:8" ht="12.75">
      <c r="B56">
        <f t="shared" si="2"/>
        <v>10.169081789495314</v>
      </c>
      <c r="C56">
        <v>3</v>
      </c>
      <c r="D56">
        <v>6</v>
      </c>
      <c r="E56">
        <f t="shared" si="5"/>
        <v>10.15</v>
      </c>
      <c r="F56">
        <f ca="1" t="shared" si="3"/>
        <v>0.5756658659273519</v>
      </c>
      <c r="G56">
        <f t="shared" si="4"/>
        <v>0.190817894953136</v>
      </c>
      <c r="H56">
        <f t="shared" si="6"/>
        <v>0.0190817894953136</v>
      </c>
    </row>
    <row r="57" spans="2:8" ht="12.75">
      <c r="B57">
        <f t="shared" si="2"/>
        <v>9.989927702651885</v>
      </c>
      <c r="C57">
        <v>4</v>
      </c>
      <c r="D57">
        <v>7</v>
      </c>
      <c r="E57">
        <f t="shared" si="5"/>
        <v>10.05</v>
      </c>
      <c r="F57">
        <f ca="1" t="shared" si="3"/>
        <v>0.27401225746435376</v>
      </c>
      <c r="G57">
        <f t="shared" si="4"/>
        <v>-0.6007229734811617</v>
      </c>
      <c r="H57">
        <f t="shared" si="6"/>
        <v>-0.06007229734811617</v>
      </c>
    </row>
    <row r="58" spans="2:8" ht="12.75">
      <c r="B58">
        <f t="shared" si="2"/>
        <v>9.950863342800075</v>
      </c>
      <c r="C58">
        <v>5</v>
      </c>
      <c r="D58">
        <v>8</v>
      </c>
      <c r="E58">
        <f t="shared" si="5"/>
        <v>9.95</v>
      </c>
      <c r="F58">
        <f ca="1" t="shared" si="3"/>
        <v>0.5034441966680934</v>
      </c>
      <c r="G58">
        <f t="shared" si="4"/>
        <v>0.008633428000745472</v>
      </c>
      <c r="H58">
        <f t="shared" si="6"/>
        <v>0.0008633428000745472</v>
      </c>
    </row>
    <row r="59" spans="2:8" ht="12.75">
      <c r="B59">
        <f t="shared" si="2"/>
        <v>10.035667323604036</v>
      </c>
      <c r="C59">
        <v>6</v>
      </c>
      <c r="D59">
        <v>9</v>
      </c>
      <c r="E59">
        <f t="shared" si="5"/>
        <v>9.85</v>
      </c>
      <c r="F59">
        <f ca="1" t="shared" si="3"/>
        <v>0.9683211712541633</v>
      </c>
      <c r="G59">
        <f t="shared" si="4"/>
        <v>1.8566732360403715</v>
      </c>
      <c r="H59">
        <f t="shared" si="6"/>
        <v>0.18566732360403715</v>
      </c>
    </row>
    <row r="60" spans="2:8" ht="12.75">
      <c r="B60">
        <f t="shared" si="2"/>
        <v>9.86713248015847</v>
      </c>
      <c r="C60">
        <v>7</v>
      </c>
      <c r="D60">
        <v>10</v>
      </c>
      <c r="E60">
        <f t="shared" si="5"/>
        <v>9.75</v>
      </c>
      <c r="F60">
        <f ca="1" t="shared" si="3"/>
        <v>0.8792658770354767</v>
      </c>
      <c r="G60">
        <f t="shared" si="4"/>
        <v>1.1713248015846855</v>
      </c>
      <c r="H60">
        <f t="shared" si="6"/>
        <v>0.11713248015846855</v>
      </c>
    </row>
    <row r="61" spans="2:8" ht="12.75">
      <c r="B61">
        <f t="shared" si="2"/>
        <v>9.548388663038303</v>
      </c>
      <c r="C61">
        <v>8</v>
      </c>
      <c r="D61">
        <v>11</v>
      </c>
      <c r="E61">
        <f t="shared" si="5"/>
        <v>9.65</v>
      </c>
      <c r="F61">
        <f ca="1" t="shared" si="3"/>
        <v>0.1547877015776482</v>
      </c>
      <c r="G61">
        <f t="shared" si="4"/>
        <v>-1.016113369616979</v>
      </c>
      <c r="H61">
        <f t="shared" si="6"/>
        <v>-0.10161133696169791</v>
      </c>
    </row>
    <row r="62" spans="2:8" ht="12.75">
      <c r="B62">
        <f t="shared" si="2"/>
        <v>9.425721242160655</v>
      </c>
      <c r="C62">
        <v>9</v>
      </c>
      <c r="D62">
        <v>12</v>
      </c>
      <c r="E62">
        <f t="shared" si="5"/>
        <v>9.55</v>
      </c>
      <c r="F62">
        <f ca="1" t="shared" si="3"/>
        <v>0.10697306053113942</v>
      </c>
      <c r="G62">
        <f t="shared" si="4"/>
        <v>-1.242787578393453</v>
      </c>
      <c r="H62">
        <f t="shared" si="6"/>
        <v>-0.1242787578393453</v>
      </c>
    </row>
    <row r="63" spans="2:8" ht="12.75">
      <c r="B63">
        <f t="shared" si="2"/>
        <v>9.403860503788046</v>
      </c>
      <c r="C63">
        <v>10</v>
      </c>
      <c r="D63">
        <v>13</v>
      </c>
      <c r="E63">
        <f t="shared" si="5"/>
        <v>9.45</v>
      </c>
      <c r="F63">
        <f ca="1" t="shared" si="3"/>
        <v>0.3222576326426827</v>
      </c>
      <c r="G63">
        <f t="shared" si="4"/>
        <v>-0.46139496211953</v>
      </c>
      <c r="H63">
        <f t="shared" si="6"/>
        <v>-0.046139496211953006</v>
      </c>
    </row>
    <row r="64" spans="2:8" ht="12.75">
      <c r="B64">
        <f t="shared" si="2"/>
        <v>9.417868284548373</v>
      </c>
      <c r="C64">
        <v>11</v>
      </c>
      <c r="D64">
        <v>14</v>
      </c>
      <c r="E64">
        <f t="shared" si="5"/>
        <v>9.35</v>
      </c>
      <c r="F64">
        <f ca="1" t="shared" si="3"/>
        <v>0.7513305810861468</v>
      </c>
      <c r="G64">
        <f t="shared" si="4"/>
        <v>0.6786828454837344</v>
      </c>
      <c r="H64">
        <f t="shared" si="6"/>
        <v>0.06786828454837344</v>
      </c>
    </row>
    <row r="65" spans="2:8" ht="12.75">
      <c r="B65">
        <f t="shared" si="2"/>
        <v>10.422408020100367</v>
      </c>
      <c r="C65">
        <v>0</v>
      </c>
      <c r="D65">
        <v>4</v>
      </c>
      <c r="E65">
        <f t="shared" si="5"/>
        <v>10.6</v>
      </c>
      <c r="F65">
        <f ca="1" t="shared" si="3"/>
        <v>0.0378730685534876</v>
      </c>
      <c r="G65">
        <f t="shared" si="4"/>
        <v>-1.7759197989963251</v>
      </c>
      <c r="H65">
        <f t="shared" si="6"/>
        <v>-0.17759197989963252</v>
      </c>
    </row>
    <row r="66" spans="2:8" ht="12.75">
      <c r="B66">
        <f t="shared" si="2"/>
        <v>10.414111337471597</v>
      </c>
      <c r="C66">
        <v>1</v>
      </c>
      <c r="D66">
        <v>5</v>
      </c>
      <c r="E66">
        <f t="shared" si="5"/>
        <v>10.5</v>
      </c>
      <c r="F66">
        <f ca="1" t="shared" si="3"/>
        <v>0.19520153453553823</v>
      </c>
      <c r="G66">
        <f t="shared" si="4"/>
        <v>-0.8588866252840182</v>
      </c>
      <c r="H66">
        <f t="shared" si="6"/>
        <v>-0.08588866252840183</v>
      </c>
    </row>
    <row r="67" spans="2:8" ht="12.75">
      <c r="B67">
        <f t="shared" si="2"/>
        <v>10.492401099768127</v>
      </c>
      <c r="C67">
        <v>2</v>
      </c>
      <c r="D67">
        <v>6</v>
      </c>
      <c r="E67">
        <f t="shared" si="5"/>
        <v>10.4</v>
      </c>
      <c r="F67">
        <f ca="1" t="shared" si="3"/>
        <v>0.8222597050516804</v>
      </c>
      <c r="G67">
        <f t="shared" si="4"/>
        <v>0.9240109976812665</v>
      </c>
      <c r="H67">
        <f t="shared" si="6"/>
        <v>0.09240109976812666</v>
      </c>
    </row>
    <row r="68" spans="2:8" ht="12.75">
      <c r="B68">
        <f t="shared" si="2"/>
        <v>10.64167097020129</v>
      </c>
      <c r="C68">
        <v>3</v>
      </c>
      <c r="D68">
        <v>7</v>
      </c>
      <c r="E68">
        <f t="shared" si="5"/>
        <v>10.3</v>
      </c>
      <c r="F68">
        <f ca="1" t="shared" si="3"/>
        <v>0.9996830858619967</v>
      </c>
      <c r="G68">
        <f t="shared" si="4"/>
        <v>3.416709702012895</v>
      </c>
      <c r="H68">
        <f t="shared" si="6"/>
        <v>0.3416709702012895</v>
      </c>
    </row>
    <row r="69" spans="2:8" ht="12.75">
      <c r="B69">
        <f t="shared" si="2"/>
        <v>10.240459486157732</v>
      </c>
      <c r="C69">
        <v>4</v>
      </c>
      <c r="D69">
        <v>8</v>
      </c>
      <c r="E69">
        <f t="shared" si="5"/>
        <v>10.2</v>
      </c>
      <c r="F69">
        <f ca="1" t="shared" si="3"/>
        <v>0.6571123318949368</v>
      </c>
      <c r="G69">
        <f t="shared" si="4"/>
        <v>0.40459486157733215</v>
      </c>
      <c r="H69">
        <f t="shared" si="6"/>
        <v>0.04045948615773322</v>
      </c>
    </row>
    <row r="70" spans="2:8" ht="12.75">
      <c r="B70">
        <f t="shared" si="2"/>
        <v>10.199406322719186</v>
      </c>
      <c r="C70">
        <v>5</v>
      </c>
      <c r="D70">
        <v>9</v>
      </c>
      <c r="E70">
        <f t="shared" si="5"/>
        <v>10.1</v>
      </c>
      <c r="F70">
        <f ca="1" t="shared" si="3"/>
        <v>0.8399039567140067</v>
      </c>
      <c r="G70">
        <f t="shared" si="4"/>
        <v>0.9940632271918679</v>
      </c>
      <c r="H70">
        <f t="shared" si="6"/>
        <v>0.0994063227191868</v>
      </c>
    </row>
    <row r="71" spans="2:8" ht="12.75">
      <c r="B71">
        <f t="shared" si="2"/>
        <v>10.16248640430958</v>
      </c>
      <c r="C71">
        <v>6</v>
      </c>
      <c r="D71">
        <v>10</v>
      </c>
      <c r="E71">
        <f t="shared" si="5"/>
        <v>10</v>
      </c>
      <c r="F71">
        <f ca="1" t="shared" si="3"/>
        <v>0.9479042343715514</v>
      </c>
      <c r="G71">
        <f t="shared" si="4"/>
        <v>1.6248640430958043</v>
      </c>
      <c r="H71">
        <f t="shared" si="6"/>
        <v>0.16248640430958045</v>
      </c>
    </row>
    <row r="72" spans="2:8" ht="12.75">
      <c r="B72">
        <f t="shared" si="2"/>
        <v>10.06640194957717</v>
      </c>
      <c r="C72">
        <v>7</v>
      </c>
      <c r="D72">
        <v>11</v>
      </c>
      <c r="E72">
        <f t="shared" si="5"/>
        <v>9.9</v>
      </c>
      <c r="F72">
        <f ca="1" t="shared" si="3"/>
        <v>0.9519457332877936</v>
      </c>
      <c r="G72">
        <f t="shared" si="4"/>
        <v>1.664019495771687</v>
      </c>
      <c r="H72">
        <f t="shared" si="6"/>
        <v>0.1664019495771687</v>
      </c>
    </row>
    <row r="73" spans="2:8" ht="12.75">
      <c r="B73">
        <f t="shared" si="2"/>
        <v>9.694104122803493</v>
      </c>
      <c r="C73">
        <v>8</v>
      </c>
      <c r="D73">
        <v>12</v>
      </c>
      <c r="E73">
        <f t="shared" si="5"/>
        <v>9.8</v>
      </c>
      <c r="F73">
        <f ca="1" t="shared" si="3"/>
        <v>0.14480927813222255</v>
      </c>
      <c r="G73">
        <f t="shared" si="4"/>
        <v>-1.0589587719650844</v>
      </c>
      <c r="H73">
        <f t="shared" si="6"/>
        <v>-0.10589587719650845</v>
      </c>
    </row>
    <row r="74" spans="2:8" ht="12.75">
      <c r="B74">
        <f t="shared" si="2"/>
        <v>9.747155428044092</v>
      </c>
      <c r="C74">
        <v>9</v>
      </c>
      <c r="D74">
        <v>13</v>
      </c>
      <c r="E74">
        <f t="shared" si="5"/>
        <v>9.7</v>
      </c>
      <c r="F74">
        <f ca="1" t="shared" si="3"/>
        <v>0.6813775165789604</v>
      </c>
      <c r="G74">
        <f t="shared" si="4"/>
        <v>0.4715542804409203</v>
      </c>
      <c r="H74">
        <f t="shared" si="6"/>
        <v>0.047155428044092035</v>
      </c>
    </row>
    <row r="75" spans="2:8" ht="12.75">
      <c r="B75">
        <f t="shared" si="2"/>
        <v>9.471398915620837</v>
      </c>
      <c r="C75">
        <v>10</v>
      </c>
      <c r="D75">
        <v>14</v>
      </c>
      <c r="E75">
        <f>alpha+beta1*C75+beta2*D75</f>
        <v>9.6</v>
      </c>
      <c r="F75">
        <f ca="1" t="shared" si="3"/>
        <v>0.0992196386224522</v>
      </c>
      <c r="G75">
        <f t="shared" si="4"/>
        <v>-1.286010843791627</v>
      </c>
      <c r="H75">
        <f aca="true" t="shared" si="7" ref="H75:H130">G75*sigma</f>
        <v>-0.1286010843791627</v>
      </c>
    </row>
    <row r="76" spans="2:8" ht="12.75">
      <c r="B76">
        <f t="shared" si="2"/>
        <v>10.791269969162615</v>
      </c>
      <c r="C76">
        <v>0</v>
      </c>
      <c r="D76">
        <v>5</v>
      </c>
      <c r="E76">
        <f aca="true" t="shared" si="8" ref="E76:E130">alpha+beta1*C76+beta2*D76</f>
        <v>10.75</v>
      </c>
      <c r="F76">
        <f ca="1" t="shared" si="3"/>
        <v>0.6600866745990506</v>
      </c>
      <c r="G76">
        <f t="shared" si="4"/>
        <v>0.4126996916261456</v>
      </c>
      <c r="H76">
        <f t="shared" si="7"/>
        <v>0.041269969162614564</v>
      </c>
    </row>
    <row r="77" spans="2:8" ht="12.75">
      <c r="B77">
        <f aca="true" t="shared" si="9" ref="B77:B130">E77+H77</f>
        <v>10.723665806431741</v>
      </c>
      <c r="C77">
        <v>1</v>
      </c>
      <c r="D77">
        <v>6</v>
      </c>
      <c r="E77">
        <f t="shared" si="8"/>
        <v>10.65</v>
      </c>
      <c r="F77">
        <f aca="true" ca="1" t="shared" si="10" ref="F77:F130">RAND()</f>
        <v>0.7693348425057738</v>
      </c>
      <c r="G77">
        <f aca="true" t="shared" si="11" ref="G77:G130">NORMSINV(F77)</f>
        <v>0.736658064317419</v>
      </c>
      <c r="H77">
        <f t="shared" si="7"/>
        <v>0.0736658064317419</v>
      </c>
    </row>
    <row r="78" spans="2:8" ht="12.75">
      <c r="B78">
        <f t="shared" si="9"/>
        <v>10.62800666516129</v>
      </c>
      <c r="C78">
        <v>2</v>
      </c>
      <c r="D78">
        <v>7</v>
      </c>
      <c r="E78">
        <f t="shared" si="8"/>
        <v>10.55</v>
      </c>
      <c r="F78">
        <f ca="1" t="shared" si="10"/>
        <v>0.782324177809284</v>
      </c>
      <c r="G78">
        <f t="shared" si="11"/>
        <v>0.780066651612904</v>
      </c>
      <c r="H78">
        <f t="shared" si="7"/>
        <v>0.0780066651612904</v>
      </c>
    </row>
    <row r="79" spans="2:8" ht="12.75">
      <c r="B79">
        <f t="shared" si="9"/>
        <v>10.311893604398286</v>
      </c>
      <c r="C79">
        <v>3</v>
      </c>
      <c r="D79">
        <v>8</v>
      </c>
      <c r="E79">
        <f t="shared" si="8"/>
        <v>10.45</v>
      </c>
      <c r="F79">
        <f ca="1" t="shared" si="10"/>
        <v>0.08362964842720721</v>
      </c>
      <c r="G79">
        <f t="shared" si="11"/>
        <v>-1.3810639560171416</v>
      </c>
      <c r="H79">
        <f t="shared" si="7"/>
        <v>-0.13810639560171417</v>
      </c>
    </row>
    <row r="80" spans="2:8" ht="12.75">
      <c r="B80">
        <f t="shared" si="9"/>
        <v>10.358195232078618</v>
      </c>
      <c r="C80">
        <v>4</v>
      </c>
      <c r="D80">
        <v>9</v>
      </c>
      <c r="E80">
        <f t="shared" si="8"/>
        <v>10.35</v>
      </c>
      <c r="F80">
        <f ca="1" t="shared" si="10"/>
        <v>0.5326576858221517</v>
      </c>
      <c r="G80">
        <f t="shared" si="11"/>
        <v>0.08195232078618717</v>
      </c>
      <c r="H80">
        <f t="shared" si="7"/>
        <v>0.008195232078618718</v>
      </c>
    </row>
    <row r="81" spans="2:8" ht="12.75">
      <c r="B81">
        <f t="shared" si="9"/>
        <v>10.233702602209295</v>
      </c>
      <c r="C81">
        <v>5</v>
      </c>
      <c r="D81">
        <v>10</v>
      </c>
      <c r="E81">
        <f t="shared" si="8"/>
        <v>10.25</v>
      </c>
      <c r="F81">
        <f ca="1" t="shared" si="10"/>
        <v>0.4352694616717452</v>
      </c>
      <c r="G81">
        <f t="shared" si="11"/>
        <v>-0.16297397790705687</v>
      </c>
      <c r="H81">
        <f t="shared" si="7"/>
        <v>-0.016297397790705687</v>
      </c>
    </row>
    <row r="82" spans="2:8" ht="12.75">
      <c r="B82">
        <f t="shared" si="9"/>
        <v>10.09845445717654</v>
      </c>
      <c r="C82">
        <v>6</v>
      </c>
      <c r="D82">
        <v>11</v>
      </c>
      <c r="E82">
        <f t="shared" si="8"/>
        <v>10.15</v>
      </c>
      <c r="F82">
        <f ca="1" t="shared" si="10"/>
        <v>0.3031174041347935</v>
      </c>
      <c r="G82">
        <f t="shared" si="11"/>
        <v>-0.5154554282346</v>
      </c>
      <c r="H82">
        <f t="shared" si="7"/>
        <v>-0.05154554282346</v>
      </c>
    </row>
    <row r="83" spans="2:8" ht="12.75">
      <c r="B83">
        <f t="shared" si="9"/>
        <v>10.029754623110533</v>
      </c>
      <c r="C83">
        <v>7</v>
      </c>
      <c r="D83">
        <v>12</v>
      </c>
      <c r="E83">
        <f t="shared" si="8"/>
        <v>10.05</v>
      </c>
      <c r="F83">
        <f ca="1" t="shared" si="10"/>
        <v>0.41978099853203954</v>
      </c>
      <c r="G83">
        <f t="shared" si="11"/>
        <v>-0.20245376889468142</v>
      </c>
      <c r="H83">
        <f t="shared" si="7"/>
        <v>-0.020245376889468144</v>
      </c>
    </row>
    <row r="84" spans="2:8" ht="12.75">
      <c r="B84">
        <f t="shared" si="9"/>
        <v>9.85057028220058</v>
      </c>
      <c r="C84">
        <v>8</v>
      </c>
      <c r="D84">
        <v>13</v>
      </c>
      <c r="E84">
        <f t="shared" si="8"/>
        <v>9.95</v>
      </c>
      <c r="F84">
        <f ca="1" t="shared" si="10"/>
        <v>0.1600391045902434</v>
      </c>
      <c r="G84">
        <f t="shared" si="11"/>
        <v>-0.9942971779941845</v>
      </c>
      <c r="H84">
        <f t="shared" si="7"/>
        <v>-0.09942971779941845</v>
      </c>
    </row>
    <row r="85" spans="2:8" ht="12.75">
      <c r="B85">
        <f t="shared" si="9"/>
        <v>9.71713750588464</v>
      </c>
      <c r="C85">
        <v>9</v>
      </c>
      <c r="D85">
        <v>14</v>
      </c>
      <c r="E85">
        <f t="shared" si="8"/>
        <v>9.85</v>
      </c>
      <c r="F85">
        <f ca="1" t="shared" si="10"/>
        <v>0.0919858696474185</v>
      </c>
      <c r="G85">
        <f t="shared" si="11"/>
        <v>-1.328624941153587</v>
      </c>
      <c r="H85">
        <f t="shared" si="7"/>
        <v>-0.13286249411535872</v>
      </c>
    </row>
    <row r="86" spans="2:8" ht="12.75">
      <c r="B86">
        <f t="shared" si="9"/>
        <v>10.874415991617406</v>
      </c>
      <c r="C86">
        <v>0</v>
      </c>
      <c r="D86">
        <v>6</v>
      </c>
      <c r="E86">
        <f t="shared" si="8"/>
        <v>10.9</v>
      </c>
      <c r="F86">
        <f ca="1" t="shared" si="10"/>
        <v>0.3990371606132994</v>
      </c>
      <c r="G86">
        <f t="shared" si="11"/>
        <v>-0.2558400838259496</v>
      </c>
      <c r="H86">
        <f t="shared" si="7"/>
        <v>-0.02558400838259496</v>
      </c>
    </row>
    <row r="87" spans="2:8" ht="12.75">
      <c r="B87">
        <f t="shared" si="9"/>
        <v>10.865466584004068</v>
      </c>
      <c r="C87">
        <v>1</v>
      </c>
      <c r="D87">
        <v>7</v>
      </c>
      <c r="E87">
        <f t="shared" si="8"/>
        <v>10.8</v>
      </c>
      <c r="F87">
        <f ca="1" t="shared" si="10"/>
        <v>0.7436585382981704</v>
      </c>
      <c r="G87">
        <f t="shared" si="11"/>
        <v>0.6546658400406624</v>
      </c>
      <c r="H87">
        <f t="shared" si="7"/>
        <v>0.06546658400406624</v>
      </c>
    </row>
    <row r="88" spans="2:8" ht="12.75">
      <c r="B88">
        <f t="shared" si="9"/>
        <v>10.619784702914982</v>
      </c>
      <c r="C88">
        <v>2</v>
      </c>
      <c r="D88">
        <v>8</v>
      </c>
      <c r="E88">
        <f t="shared" si="8"/>
        <v>10.7</v>
      </c>
      <c r="F88">
        <f ca="1" t="shared" si="10"/>
        <v>0.21123223840872019</v>
      </c>
      <c r="G88">
        <f t="shared" si="11"/>
        <v>-0.8021529708501689</v>
      </c>
      <c r="H88">
        <f t="shared" si="7"/>
        <v>-0.0802152970850169</v>
      </c>
    </row>
    <row r="89" spans="2:8" ht="12.75">
      <c r="B89">
        <f t="shared" si="9"/>
        <v>10.688672707943976</v>
      </c>
      <c r="C89">
        <v>3</v>
      </c>
      <c r="D89">
        <v>9</v>
      </c>
      <c r="E89">
        <f t="shared" si="8"/>
        <v>10.6</v>
      </c>
      <c r="F89">
        <f ca="1" t="shared" si="10"/>
        <v>0.8123870722933055</v>
      </c>
      <c r="G89">
        <f t="shared" si="11"/>
        <v>0.8867270794397544</v>
      </c>
      <c r="H89">
        <f t="shared" si="7"/>
        <v>0.08867270794397544</v>
      </c>
    </row>
    <row r="90" spans="2:8" ht="12.75">
      <c r="B90">
        <f t="shared" si="9"/>
        <v>10.523097028132721</v>
      </c>
      <c r="C90">
        <v>4</v>
      </c>
      <c r="D90">
        <v>10</v>
      </c>
      <c r="E90">
        <f t="shared" si="8"/>
        <v>10.5</v>
      </c>
      <c r="F90">
        <f ca="1" t="shared" si="10"/>
        <v>0.591331055052873</v>
      </c>
      <c r="G90">
        <f t="shared" si="11"/>
        <v>0.23097028132721592</v>
      </c>
      <c r="H90">
        <f t="shared" si="7"/>
        <v>0.023097028132721593</v>
      </c>
    </row>
    <row r="91" spans="2:8" ht="12.75">
      <c r="B91">
        <f t="shared" si="9"/>
        <v>10.536729346342142</v>
      </c>
      <c r="C91">
        <v>5</v>
      </c>
      <c r="D91">
        <v>11</v>
      </c>
      <c r="E91">
        <f t="shared" si="8"/>
        <v>10.4</v>
      </c>
      <c r="F91">
        <f ca="1" t="shared" si="10"/>
        <v>0.9142333301353434</v>
      </c>
      <c r="G91">
        <f t="shared" si="11"/>
        <v>1.3672934634214156</v>
      </c>
      <c r="H91">
        <f t="shared" si="7"/>
        <v>0.13672934634214157</v>
      </c>
    </row>
    <row r="92" spans="2:8" ht="12.75">
      <c r="B92">
        <f t="shared" si="9"/>
        <v>10.154345091852571</v>
      </c>
      <c r="C92">
        <v>6</v>
      </c>
      <c r="D92">
        <v>12</v>
      </c>
      <c r="E92">
        <f t="shared" si="8"/>
        <v>10.3</v>
      </c>
      <c r="F92">
        <f ca="1" t="shared" si="10"/>
        <v>0.072620445935214</v>
      </c>
      <c r="G92">
        <f t="shared" si="11"/>
        <v>-1.4565490814743027</v>
      </c>
      <c r="H92">
        <f t="shared" si="7"/>
        <v>-0.1456549081474303</v>
      </c>
    </row>
    <row r="93" spans="2:8" ht="12.75">
      <c r="B93">
        <f t="shared" si="9"/>
        <v>10.16863190920864</v>
      </c>
      <c r="C93">
        <v>7</v>
      </c>
      <c r="D93">
        <v>13</v>
      </c>
      <c r="E93">
        <f t="shared" si="8"/>
        <v>10.2</v>
      </c>
      <c r="F93">
        <f ca="1" t="shared" si="10"/>
        <v>0.3768817013503387</v>
      </c>
      <c r="G93">
        <f t="shared" si="11"/>
        <v>-0.31368090791358305</v>
      </c>
      <c r="H93">
        <f t="shared" si="7"/>
        <v>-0.031368090791358307</v>
      </c>
    </row>
    <row r="94" spans="2:8" ht="12.75">
      <c r="B94">
        <f t="shared" si="9"/>
        <v>10.127188516002995</v>
      </c>
      <c r="C94">
        <v>8</v>
      </c>
      <c r="D94">
        <v>14</v>
      </c>
      <c r="E94">
        <f t="shared" si="8"/>
        <v>10.1</v>
      </c>
      <c r="F94">
        <f ca="1" t="shared" si="10"/>
        <v>0.6071448389257172</v>
      </c>
      <c r="G94">
        <f t="shared" si="11"/>
        <v>0.271885160029965</v>
      </c>
      <c r="H94">
        <f t="shared" si="7"/>
        <v>0.0271885160029965</v>
      </c>
    </row>
    <row r="95" spans="2:8" ht="12.75">
      <c r="B95">
        <f t="shared" si="9"/>
        <v>11.051108800507027</v>
      </c>
      <c r="C95">
        <v>0</v>
      </c>
      <c r="D95">
        <v>7</v>
      </c>
      <c r="E95">
        <f t="shared" si="8"/>
        <v>11.05</v>
      </c>
      <c r="F95">
        <f ca="1" t="shared" si="10"/>
        <v>0.5044233833896801</v>
      </c>
      <c r="G95">
        <f t="shared" si="11"/>
        <v>0.011088005070265756</v>
      </c>
      <c r="H95">
        <f t="shared" si="7"/>
        <v>0.0011088005070265757</v>
      </c>
    </row>
    <row r="96" spans="2:8" ht="12.75">
      <c r="B96">
        <f t="shared" si="9"/>
        <v>10.824131793526076</v>
      </c>
      <c r="C96">
        <v>1</v>
      </c>
      <c r="D96">
        <v>8</v>
      </c>
      <c r="E96">
        <f t="shared" si="8"/>
        <v>10.95</v>
      </c>
      <c r="F96">
        <f ca="1" t="shared" si="10"/>
        <v>0.10407259605440661</v>
      </c>
      <c r="G96">
        <f t="shared" si="11"/>
        <v>-1.258682064739232</v>
      </c>
      <c r="H96">
        <f t="shared" si="7"/>
        <v>-0.12586820647392322</v>
      </c>
    </row>
    <row r="97" spans="2:8" ht="12.75">
      <c r="B97">
        <f t="shared" si="9"/>
        <v>10.841563789927989</v>
      </c>
      <c r="C97">
        <v>2</v>
      </c>
      <c r="D97">
        <v>9</v>
      </c>
      <c r="E97">
        <f t="shared" si="8"/>
        <v>10.85</v>
      </c>
      <c r="F97">
        <f ca="1" t="shared" si="10"/>
        <v>0.4663842695375744</v>
      </c>
      <c r="G97">
        <f t="shared" si="11"/>
        <v>-0.0843621007201093</v>
      </c>
      <c r="H97">
        <f t="shared" si="7"/>
        <v>-0.00843621007201093</v>
      </c>
    </row>
    <row r="98" spans="2:8" ht="12.75">
      <c r="B98">
        <f t="shared" si="9"/>
        <v>10.86059683491683</v>
      </c>
      <c r="C98">
        <v>3</v>
      </c>
      <c r="D98">
        <v>10</v>
      </c>
      <c r="E98">
        <f t="shared" si="8"/>
        <v>10.75</v>
      </c>
      <c r="F98">
        <f ca="1" t="shared" si="10"/>
        <v>0.8656298904720972</v>
      </c>
      <c r="G98">
        <f t="shared" si="11"/>
        <v>1.105968349168295</v>
      </c>
      <c r="H98">
        <f t="shared" si="7"/>
        <v>0.1105968349168295</v>
      </c>
    </row>
    <row r="99" spans="2:8" ht="12.75">
      <c r="B99">
        <f t="shared" si="9"/>
        <v>10.588556198019065</v>
      </c>
      <c r="C99">
        <v>4</v>
      </c>
      <c r="D99">
        <v>11</v>
      </c>
      <c r="E99">
        <f t="shared" si="8"/>
        <v>10.65</v>
      </c>
      <c r="F99">
        <f ca="1" t="shared" si="10"/>
        <v>0.26946295919372854</v>
      </c>
      <c r="G99">
        <f t="shared" si="11"/>
        <v>-0.6144380198093495</v>
      </c>
      <c r="H99">
        <f t="shared" si="7"/>
        <v>-0.06144380198093496</v>
      </c>
    </row>
    <row r="100" spans="2:8" ht="12.75">
      <c r="B100">
        <f t="shared" si="9"/>
        <v>10.530306708233134</v>
      </c>
      <c r="C100">
        <v>5</v>
      </c>
      <c r="D100">
        <v>12</v>
      </c>
      <c r="E100">
        <f t="shared" si="8"/>
        <v>10.55</v>
      </c>
      <c r="F100">
        <f ca="1" t="shared" si="10"/>
        <v>0.4219400167459854</v>
      </c>
      <c r="G100">
        <f t="shared" si="11"/>
        <v>-0.19693291766866267</v>
      </c>
      <c r="H100">
        <f t="shared" si="7"/>
        <v>-0.019693291766866267</v>
      </c>
    </row>
    <row r="101" spans="2:8" ht="12.75">
      <c r="B101">
        <f t="shared" si="9"/>
        <v>10.568568605431597</v>
      </c>
      <c r="C101">
        <v>6</v>
      </c>
      <c r="D101">
        <v>13</v>
      </c>
      <c r="E101">
        <f t="shared" si="8"/>
        <v>10.45</v>
      </c>
      <c r="F101">
        <f ca="1" t="shared" si="10"/>
        <v>0.8821268480536526</v>
      </c>
      <c r="G101">
        <f t="shared" si="11"/>
        <v>1.1856860543159775</v>
      </c>
      <c r="H101">
        <f t="shared" si="7"/>
        <v>0.11856860543159775</v>
      </c>
    </row>
    <row r="102" spans="2:8" ht="12.75">
      <c r="B102">
        <f t="shared" si="9"/>
        <v>10.323505187736453</v>
      </c>
      <c r="C102">
        <v>7</v>
      </c>
      <c r="D102">
        <v>14</v>
      </c>
      <c r="E102">
        <f t="shared" si="8"/>
        <v>10.35</v>
      </c>
      <c r="F102">
        <f ca="1" t="shared" si="10"/>
        <v>0.39552471303794157</v>
      </c>
      <c r="G102">
        <f t="shared" si="11"/>
        <v>-0.26494812263546885</v>
      </c>
      <c r="H102">
        <f t="shared" si="7"/>
        <v>-0.026494812263546885</v>
      </c>
    </row>
    <row r="103" spans="2:8" ht="12.75">
      <c r="B103">
        <f t="shared" si="9"/>
        <v>11.070021938251191</v>
      </c>
      <c r="C103">
        <v>0</v>
      </c>
      <c r="D103">
        <v>8</v>
      </c>
      <c r="E103">
        <f t="shared" si="8"/>
        <v>11.2</v>
      </c>
      <c r="F103">
        <f ca="1" t="shared" si="10"/>
        <v>0.0968380852190398</v>
      </c>
      <c r="G103">
        <f t="shared" si="11"/>
        <v>-1.299780617488084</v>
      </c>
      <c r="H103">
        <f t="shared" si="7"/>
        <v>-0.1299780617488084</v>
      </c>
    </row>
    <row r="104" spans="2:8" ht="12.75">
      <c r="B104">
        <f t="shared" si="9"/>
        <v>11.146148682739923</v>
      </c>
      <c r="C104">
        <v>1</v>
      </c>
      <c r="D104">
        <v>9</v>
      </c>
      <c r="E104">
        <f t="shared" si="8"/>
        <v>11.1</v>
      </c>
      <c r="F104">
        <f ca="1" t="shared" si="10"/>
        <v>0.6777753150347092</v>
      </c>
      <c r="G104">
        <f t="shared" si="11"/>
        <v>0.4614868273992302</v>
      </c>
      <c r="H104">
        <f t="shared" si="7"/>
        <v>0.04614868273992302</v>
      </c>
    </row>
    <row r="105" spans="2:8" ht="12.75">
      <c r="B105">
        <f t="shared" si="9"/>
        <v>11.27461918406054</v>
      </c>
      <c r="C105">
        <v>2</v>
      </c>
      <c r="D105">
        <v>10</v>
      </c>
      <c r="E105">
        <f t="shared" si="8"/>
        <v>11</v>
      </c>
      <c r="F105">
        <f ca="1" t="shared" si="10"/>
        <v>0.9969854251503047</v>
      </c>
      <c r="G105">
        <f t="shared" si="11"/>
        <v>2.7461918406054124</v>
      </c>
      <c r="H105">
        <f t="shared" si="7"/>
        <v>0.27461918406054125</v>
      </c>
    </row>
    <row r="106" spans="2:8" ht="12.75">
      <c r="B106">
        <f t="shared" si="9"/>
        <v>10.880051541070248</v>
      </c>
      <c r="C106">
        <v>3</v>
      </c>
      <c r="D106">
        <v>11</v>
      </c>
      <c r="E106">
        <f t="shared" si="8"/>
        <v>10.9</v>
      </c>
      <c r="F106">
        <f ca="1" t="shared" si="10"/>
        <v>0.4209418485299059</v>
      </c>
      <c r="G106">
        <f t="shared" si="11"/>
        <v>-0.19948458929753016</v>
      </c>
      <c r="H106">
        <f t="shared" si="7"/>
        <v>-0.019948458929753016</v>
      </c>
    </row>
    <row r="107" spans="2:8" ht="12.75">
      <c r="B107">
        <f t="shared" si="9"/>
        <v>10.865896685380186</v>
      </c>
      <c r="C107">
        <v>4</v>
      </c>
      <c r="D107">
        <v>12</v>
      </c>
      <c r="E107">
        <f t="shared" si="8"/>
        <v>10.8</v>
      </c>
      <c r="F107">
        <f ca="1" t="shared" si="10"/>
        <v>0.7450414731222197</v>
      </c>
      <c r="G107">
        <f t="shared" si="11"/>
        <v>0.6589668538018429</v>
      </c>
      <c r="H107">
        <f t="shared" si="7"/>
        <v>0.0658966853801843</v>
      </c>
    </row>
    <row r="108" spans="2:8" ht="12.75">
      <c r="B108">
        <f t="shared" si="9"/>
        <v>10.673059038138943</v>
      </c>
      <c r="C108">
        <v>5</v>
      </c>
      <c r="D108">
        <v>13</v>
      </c>
      <c r="E108">
        <f t="shared" si="8"/>
        <v>10.7</v>
      </c>
      <c r="F108">
        <f ca="1" t="shared" si="10"/>
        <v>0.3938072425661938</v>
      </c>
      <c r="G108">
        <f t="shared" si="11"/>
        <v>-0.2694096186105608</v>
      </c>
      <c r="H108">
        <f t="shared" si="7"/>
        <v>-0.02694096186105608</v>
      </c>
    </row>
    <row r="109" spans="2:8" ht="12.75">
      <c r="B109">
        <f t="shared" si="9"/>
        <v>10.568621928372213</v>
      </c>
      <c r="C109">
        <v>6</v>
      </c>
      <c r="D109">
        <v>14</v>
      </c>
      <c r="E109">
        <f t="shared" si="8"/>
        <v>10.6</v>
      </c>
      <c r="F109">
        <f ca="1" t="shared" si="10"/>
        <v>0.3768437957091324</v>
      </c>
      <c r="G109">
        <f t="shared" si="11"/>
        <v>-0.31378071627787185</v>
      </c>
      <c r="H109">
        <f t="shared" si="7"/>
        <v>-0.031378071627787184</v>
      </c>
    </row>
    <row r="110" spans="2:8" ht="12.75">
      <c r="B110">
        <f t="shared" si="9"/>
        <v>11.379636235746498</v>
      </c>
      <c r="C110">
        <v>0</v>
      </c>
      <c r="D110">
        <v>9</v>
      </c>
      <c r="E110">
        <f t="shared" si="8"/>
        <v>11.35</v>
      </c>
      <c r="F110">
        <f ca="1" t="shared" si="10"/>
        <v>0.6165233154319356</v>
      </c>
      <c r="G110">
        <f t="shared" si="11"/>
        <v>0.29636235746498396</v>
      </c>
      <c r="H110">
        <f t="shared" si="7"/>
        <v>0.029636235746498398</v>
      </c>
    </row>
    <row r="111" spans="2:8" ht="12.75">
      <c r="B111">
        <f t="shared" si="9"/>
        <v>11.162588386767538</v>
      </c>
      <c r="C111">
        <v>1</v>
      </c>
      <c r="D111">
        <v>10</v>
      </c>
      <c r="E111">
        <f t="shared" si="8"/>
        <v>11.25</v>
      </c>
      <c r="F111">
        <f ca="1" t="shared" si="10"/>
        <v>0.19102750644837396</v>
      </c>
      <c r="G111">
        <f t="shared" si="11"/>
        <v>-0.8741161323246247</v>
      </c>
      <c r="H111">
        <f t="shared" si="7"/>
        <v>-0.08741161323246248</v>
      </c>
    </row>
    <row r="112" spans="2:8" ht="12.75">
      <c r="B112">
        <f t="shared" si="9"/>
        <v>10.916830710558736</v>
      </c>
      <c r="C112">
        <v>2</v>
      </c>
      <c r="D112">
        <v>11</v>
      </c>
      <c r="E112">
        <f t="shared" si="8"/>
        <v>11.15</v>
      </c>
      <c r="F112">
        <f ca="1" t="shared" si="10"/>
        <v>0.009858426446719193</v>
      </c>
      <c r="G112">
        <f t="shared" si="11"/>
        <v>-2.331692894412642</v>
      </c>
      <c r="H112">
        <f t="shared" si="7"/>
        <v>-0.23316928944126422</v>
      </c>
    </row>
    <row r="113" spans="2:8" ht="12.75">
      <c r="B113">
        <f t="shared" si="9"/>
        <v>10.863760515402333</v>
      </c>
      <c r="C113">
        <v>3</v>
      </c>
      <c r="D113">
        <v>12</v>
      </c>
      <c r="E113">
        <f t="shared" si="8"/>
        <v>11.05</v>
      </c>
      <c r="F113">
        <f ca="1" t="shared" si="10"/>
        <v>0.031273727552197705</v>
      </c>
      <c r="G113">
        <f t="shared" si="11"/>
        <v>-1.862394845976676</v>
      </c>
      <c r="H113">
        <f t="shared" si="7"/>
        <v>-0.1862394845976676</v>
      </c>
    </row>
    <row r="114" spans="2:8" ht="12.75">
      <c r="B114">
        <f t="shared" si="9"/>
        <v>10.901339542737645</v>
      </c>
      <c r="C114">
        <v>4</v>
      </c>
      <c r="D114">
        <v>13</v>
      </c>
      <c r="E114">
        <f t="shared" si="8"/>
        <v>10.95</v>
      </c>
      <c r="F114">
        <f ca="1" t="shared" si="10"/>
        <v>0.3132692912433992</v>
      </c>
      <c r="G114">
        <f t="shared" si="11"/>
        <v>-0.48660457262354506</v>
      </c>
      <c r="H114">
        <f t="shared" si="7"/>
        <v>-0.04866045726235451</v>
      </c>
    </row>
    <row r="115" spans="2:8" ht="12.75">
      <c r="B115">
        <f t="shared" si="9"/>
        <v>10.79282876053746</v>
      </c>
      <c r="C115">
        <v>5</v>
      </c>
      <c r="D115">
        <v>14</v>
      </c>
      <c r="E115">
        <f t="shared" si="8"/>
        <v>10.85</v>
      </c>
      <c r="F115">
        <f ca="1" t="shared" si="10"/>
        <v>0.2837584179940711</v>
      </c>
      <c r="G115">
        <f t="shared" si="11"/>
        <v>-0.5717123946253868</v>
      </c>
      <c r="H115">
        <f t="shared" si="7"/>
        <v>-0.05717123946253869</v>
      </c>
    </row>
    <row r="116" spans="2:8" ht="12.75">
      <c r="B116">
        <f t="shared" si="9"/>
        <v>11.68654983229469</v>
      </c>
      <c r="C116">
        <v>0</v>
      </c>
      <c r="D116">
        <v>10</v>
      </c>
      <c r="E116">
        <f t="shared" si="8"/>
        <v>11.5</v>
      </c>
      <c r="F116">
        <f ca="1" t="shared" si="10"/>
        <v>0.9689442064751517</v>
      </c>
      <c r="G116">
        <f t="shared" si="11"/>
        <v>1.8654983229468995</v>
      </c>
      <c r="H116">
        <f t="shared" si="7"/>
        <v>0.18654983229468997</v>
      </c>
    </row>
    <row r="117" spans="2:8" ht="12.75">
      <c r="B117">
        <f t="shared" si="9"/>
        <v>11.315257117288484</v>
      </c>
      <c r="C117">
        <v>1</v>
      </c>
      <c r="D117">
        <v>11</v>
      </c>
      <c r="E117">
        <f t="shared" si="8"/>
        <v>11.4</v>
      </c>
      <c r="F117">
        <f ca="1" t="shared" si="10"/>
        <v>0.19837807114370354</v>
      </c>
      <c r="G117">
        <f t="shared" si="11"/>
        <v>-0.8474288271151655</v>
      </c>
      <c r="H117">
        <f t="shared" si="7"/>
        <v>-0.08474288271151656</v>
      </c>
    </row>
    <row r="118" spans="2:8" ht="12.75">
      <c r="B118">
        <f t="shared" si="9"/>
        <v>11.30458396554724</v>
      </c>
      <c r="C118">
        <v>2</v>
      </c>
      <c r="D118">
        <v>12</v>
      </c>
      <c r="E118">
        <f t="shared" si="8"/>
        <v>11.3</v>
      </c>
      <c r="F118">
        <f ca="1" t="shared" si="10"/>
        <v>0.5182809742401915</v>
      </c>
      <c r="G118">
        <f t="shared" si="11"/>
        <v>0.045839655472382196</v>
      </c>
      <c r="H118">
        <f t="shared" si="7"/>
        <v>0.00458396554723822</v>
      </c>
    </row>
    <row r="119" spans="2:8" ht="12.75">
      <c r="B119">
        <f t="shared" si="9"/>
        <v>11.125914269743186</v>
      </c>
      <c r="C119">
        <v>3</v>
      </c>
      <c r="D119">
        <v>13</v>
      </c>
      <c r="E119">
        <f t="shared" si="8"/>
        <v>11.2</v>
      </c>
      <c r="F119">
        <f ca="1" t="shared" si="10"/>
        <v>0.2293899832701749</v>
      </c>
      <c r="G119">
        <f t="shared" si="11"/>
        <v>-0.740857302568126</v>
      </c>
      <c r="H119">
        <f t="shared" si="7"/>
        <v>-0.0740857302568126</v>
      </c>
    </row>
    <row r="120" spans="2:8" ht="12.75">
      <c r="B120">
        <f t="shared" si="9"/>
        <v>11.02197529167448</v>
      </c>
      <c r="C120">
        <v>4</v>
      </c>
      <c r="D120">
        <v>14</v>
      </c>
      <c r="E120">
        <f t="shared" si="8"/>
        <v>11.1</v>
      </c>
      <c r="F120">
        <f ca="1" t="shared" si="10"/>
        <v>0.21762272674851424</v>
      </c>
      <c r="G120">
        <f t="shared" si="11"/>
        <v>-0.7802470832551933</v>
      </c>
      <c r="H120">
        <f t="shared" si="7"/>
        <v>-0.07802470832551933</v>
      </c>
    </row>
    <row r="121" spans="2:8" ht="12.75">
      <c r="B121">
        <f t="shared" si="9"/>
        <v>11.65638375304207</v>
      </c>
      <c r="C121">
        <v>0</v>
      </c>
      <c r="D121">
        <v>11</v>
      </c>
      <c r="E121">
        <f t="shared" si="8"/>
        <v>11.65</v>
      </c>
      <c r="F121">
        <f ca="1" t="shared" si="10"/>
        <v>0.5254502028821302</v>
      </c>
      <c r="G121">
        <f t="shared" si="11"/>
        <v>0.06383753042068563</v>
      </c>
      <c r="H121">
        <f t="shared" si="7"/>
        <v>0.006383753042068563</v>
      </c>
    </row>
    <row r="122" spans="2:8" ht="12.75">
      <c r="B122">
        <f t="shared" si="9"/>
        <v>11.552126379247712</v>
      </c>
      <c r="C122">
        <v>1</v>
      </c>
      <c r="D122">
        <v>12</v>
      </c>
      <c r="E122">
        <f t="shared" si="8"/>
        <v>11.55</v>
      </c>
      <c r="F122">
        <f ca="1" t="shared" si="10"/>
        <v>0.5084823866390638</v>
      </c>
      <c r="G122">
        <f t="shared" si="11"/>
        <v>0.021263792477115184</v>
      </c>
      <c r="H122">
        <f t="shared" si="7"/>
        <v>0.0021263792477115187</v>
      </c>
    </row>
    <row r="123" spans="2:8" ht="12.75">
      <c r="B123">
        <f t="shared" si="9"/>
        <v>11.347499524930926</v>
      </c>
      <c r="C123">
        <v>2</v>
      </c>
      <c r="D123">
        <v>13</v>
      </c>
      <c r="E123">
        <f t="shared" si="8"/>
        <v>11.45</v>
      </c>
      <c r="F123">
        <f ca="1" t="shared" si="10"/>
        <v>0.1526804730400162</v>
      </c>
      <c r="G123">
        <f t="shared" si="11"/>
        <v>-1.025004750690722</v>
      </c>
      <c r="H123">
        <f t="shared" si="7"/>
        <v>-0.10250047506907221</v>
      </c>
    </row>
    <row r="124" spans="2:8" ht="12.75">
      <c r="B124">
        <f t="shared" si="9"/>
        <v>11.406778925100893</v>
      </c>
      <c r="C124">
        <v>3</v>
      </c>
      <c r="D124">
        <v>14</v>
      </c>
      <c r="E124">
        <f t="shared" si="8"/>
        <v>11.35</v>
      </c>
      <c r="F124">
        <f ca="1" t="shared" si="10"/>
        <v>0.7149109602628299</v>
      </c>
      <c r="G124">
        <f t="shared" si="11"/>
        <v>0.5677892510089364</v>
      </c>
      <c r="H124">
        <f t="shared" si="7"/>
        <v>0.05677892510089364</v>
      </c>
    </row>
    <row r="125" spans="2:8" ht="12.75">
      <c r="B125">
        <f t="shared" si="9"/>
        <v>11.672199589195502</v>
      </c>
      <c r="C125">
        <v>0</v>
      </c>
      <c r="D125">
        <v>12</v>
      </c>
      <c r="E125">
        <f t="shared" si="8"/>
        <v>11.8</v>
      </c>
      <c r="F125">
        <f ca="1" t="shared" si="10"/>
        <v>0.10062398889644442</v>
      </c>
      <c r="G125">
        <f t="shared" si="11"/>
        <v>-1.2780041080449935</v>
      </c>
      <c r="H125">
        <f t="shared" si="7"/>
        <v>-0.12780041080449936</v>
      </c>
    </row>
    <row r="126" spans="2:8" ht="12.75">
      <c r="B126">
        <f t="shared" si="9"/>
        <v>11.512489428544981</v>
      </c>
      <c r="C126">
        <v>1</v>
      </c>
      <c r="D126">
        <v>13</v>
      </c>
      <c r="E126">
        <f t="shared" si="8"/>
        <v>11.7</v>
      </c>
      <c r="F126">
        <f ca="1" t="shared" si="10"/>
        <v>0.03038909077570029</v>
      </c>
      <c r="G126">
        <f t="shared" si="11"/>
        <v>-1.8751057145501764</v>
      </c>
      <c r="H126">
        <f t="shared" si="7"/>
        <v>-0.18751057145501765</v>
      </c>
    </row>
    <row r="127" spans="2:8" ht="12.75">
      <c r="B127">
        <f t="shared" si="9"/>
        <v>11.6518000709561</v>
      </c>
      <c r="C127">
        <v>2</v>
      </c>
      <c r="D127">
        <v>14</v>
      </c>
      <c r="E127">
        <f t="shared" si="8"/>
        <v>11.6</v>
      </c>
      <c r="F127">
        <f ca="1" t="shared" si="10"/>
        <v>0.6977711128681043</v>
      </c>
      <c r="G127">
        <f t="shared" si="11"/>
        <v>0.5180007095610049</v>
      </c>
      <c r="H127">
        <f t="shared" si="7"/>
        <v>0.05180007095610049</v>
      </c>
    </row>
    <row r="128" spans="2:8" ht="12.75">
      <c r="B128">
        <f t="shared" si="9"/>
        <v>11.935979794365084</v>
      </c>
      <c r="C128">
        <v>0</v>
      </c>
      <c r="D128">
        <v>13</v>
      </c>
      <c r="E128">
        <f t="shared" si="8"/>
        <v>11.95</v>
      </c>
      <c r="F128">
        <f ca="1" t="shared" si="10"/>
        <v>0.4442501736111555</v>
      </c>
      <c r="G128">
        <f t="shared" si="11"/>
        <v>-0.14020205634915067</v>
      </c>
      <c r="H128">
        <f t="shared" si="7"/>
        <v>-0.014020205634915068</v>
      </c>
    </row>
    <row r="129" spans="2:8" ht="12.75">
      <c r="B129">
        <f t="shared" si="9"/>
        <v>11.861523682866896</v>
      </c>
      <c r="C129">
        <v>1</v>
      </c>
      <c r="D129">
        <v>14</v>
      </c>
      <c r="E129">
        <f t="shared" si="8"/>
        <v>11.85</v>
      </c>
      <c r="F129">
        <f ca="1" t="shared" si="10"/>
        <v>0.5458712959737206</v>
      </c>
      <c r="G129">
        <f t="shared" si="11"/>
        <v>0.11523682866896709</v>
      </c>
      <c r="H129">
        <f t="shared" si="7"/>
        <v>0.01152368286689671</v>
      </c>
    </row>
    <row r="130" spans="2:8" ht="12.75">
      <c r="B130">
        <f t="shared" si="9"/>
        <v>11.99122316693809</v>
      </c>
      <c r="C130">
        <v>0</v>
      </c>
      <c r="D130">
        <v>14</v>
      </c>
      <c r="E130">
        <f t="shared" si="8"/>
        <v>12.1</v>
      </c>
      <c r="F130">
        <f ca="1" t="shared" si="10"/>
        <v>0.13834869682486106</v>
      </c>
      <c r="G130">
        <f t="shared" si="11"/>
        <v>-1.0877683306191037</v>
      </c>
      <c r="H130">
        <f t="shared" si="7"/>
        <v>-0.10877683306191038</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9"/>
  <dimension ref="A1:I145"/>
  <sheetViews>
    <sheetView workbookViewId="0" topLeftCell="A1">
      <selection activeCell="D3" sqref="D3"/>
    </sheetView>
  </sheetViews>
  <sheetFormatPr defaultColWidth="9.140625" defaultRowHeight="12.75"/>
  <sheetData>
    <row r="1" ht="12.75">
      <c r="A1" t="s">
        <v>9</v>
      </c>
    </row>
    <row r="2" ht="13.5" thickBot="1"/>
    <row r="3" spans="1:4" ht="12.75">
      <c r="A3" s="4" t="s">
        <v>10</v>
      </c>
      <c r="B3" s="4"/>
      <c r="D3" t="s">
        <v>61</v>
      </c>
    </row>
    <row r="4" spans="1:2" ht="12.75">
      <c r="A4" s="1" t="s">
        <v>11</v>
      </c>
      <c r="B4" s="1">
        <v>0.9475102046188358</v>
      </c>
    </row>
    <row r="5" spans="1:2" ht="12.75">
      <c r="A5" s="1" t="s">
        <v>12</v>
      </c>
      <c r="B5" s="1">
        <v>0.8977755878568282</v>
      </c>
    </row>
    <row r="6" spans="1:2" ht="12.75">
      <c r="A6" s="1" t="s">
        <v>13</v>
      </c>
      <c r="B6" s="1">
        <v>0.896028162008227</v>
      </c>
    </row>
    <row r="7" spans="1:2" ht="12.75">
      <c r="A7" s="1" t="s">
        <v>14</v>
      </c>
      <c r="B7" s="1">
        <v>0.2918839139932446</v>
      </c>
    </row>
    <row r="8" spans="1:2" ht="13.5" thickBot="1">
      <c r="A8" s="2" t="s">
        <v>15</v>
      </c>
      <c r="B8" s="2">
        <v>120</v>
      </c>
    </row>
    <row r="10" ht="13.5" thickBot="1">
      <c r="A10" t="s">
        <v>16</v>
      </c>
    </row>
    <row r="11" spans="1:6" ht="12.75">
      <c r="A11" s="3"/>
      <c r="B11" s="3" t="s">
        <v>21</v>
      </c>
      <c r="C11" s="3" t="s">
        <v>22</v>
      </c>
      <c r="D11" s="3" t="s">
        <v>23</v>
      </c>
      <c r="E11" s="3" t="s">
        <v>24</v>
      </c>
      <c r="F11" s="3" t="s">
        <v>25</v>
      </c>
    </row>
    <row r="12" spans="1:6" ht="12.75">
      <c r="A12" s="1" t="s">
        <v>17</v>
      </c>
      <c r="B12" s="1">
        <v>2</v>
      </c>
      <c r="C12" s="1">
        <v>87.54258257057674</v>
      </c>
      <c r="D12" s="1">
        <v>43.77129128528837</v>
      </c>
      <c r="E12" s="1">
        <v>513.7703488680078</v>
      </c>
      <c r="F12" s="1">
        <v>1.1453688637168408E-58</v>
      </c>
    </row>
    <row r="13" spans="1:6" ht="12.75">
      <c r="A13" s="1" t="s">
        <v>18</v>
      </c>
      <c r="B13" s="1">
        <v>117</v>
      </c>
      <c r="C13" s="1">
        <v>9.967957652017851</v>
      </c>
      <c r="D13" s="1">
        <v>0.08519621924801582</v>
      </c>
      <c r="E13" s="1"/>
      <c r="F13" s="1"/>
    </row>
    <row r="14" spans="1:6" ht="13.5" thickBot="1">
      <c r="A14" s="2" t="s">
        <v>19</v>
      </c>
      <c r="B14" s="2">
        <v>119</v>
      </c>
      <c r="C14" s="2">
        <v>97.51054022259459</v>
      </c>
      <c r="D14" s="2"/>
      <c r="E14" s="2"/>
      <c r="F14" s="2"/>
    </row>
    <row r="15" ht="13.5" thickBot="1"/>
    <row r="16" spans="1:9" ht="12.75">
      <c r="A16" s="3"/>
      <c r="B16" s="3" t="s">
        <v>26</v>
      </c>
      <c r="C16" s="3" t="s">
        <v>14</v>
      </c>
      <c r="D16" s="3" t="s">
        <v>27</v>
      </c>
      <c r="E16" s="3" t="s">
        <v>28</v>
      </c>
      <c r="F16" s="3" t="s">
        <v>29</v>
      </c>
      <c r="G16" s="3" t="s">
        <v>30</v>
      </c>
      <c r="H16" s="3" t="s">
        <v>31</v>
      </c>
      <c r="I16" s="3" t="s">
        <v>32</v>
      </c>
    </row>
    <row r="17" spans="1:9" ht="12.75">
      <c r="A17" s="1" t="s">
        <v>20</v>
      </c>
      <c r="B17" s="1">
        <v>10.73406537639919</v>
      </c>
      <c r="C17" s="1">
        <v>0.07339896444678104</v>
      </c>
      <c r="D17" s="1">
        <v>146.24273594734538</v>
      </c>
      <c r="E17" s="1">
        <v>2.538949525428197E-134</v>
      </c>
      <c r="F17" s="1">
        <v>10.588702578399122</v>
      </c>
      <c r="G17" s="1">
        <v>10.879428174399258</v>
      </c>
      <c r="H17" s="1">
        <v>10.588702578399122</v>
      </c>
      <c r="I17" s="1">
        <v>10.879428174399258</v>
      </c>
    </row>
    <row r="18" spans="1:9" ht="12.75">
      <c r="A18" s="1" t="s">
        <v>0</v>
      </c>
      <c r="B18" s="1">
        <v>-0.2498429049815656</v>
      </c>
      <c r="C18" s="1">
        <v>0.008461291955307681</v>
      </c>
      <c r="D18" s="1">
        <v>-29.527748989306737</v>
      </c>
      <c r="E18" s="1">
        <v>4.640258306048767E-56</v>
      </c>
      <c r="F18" s="1">
        <v>-0.26660004975314866</v>
      </c>
      <c r="G18" s="1">
        <v>-0.23308576020998253</v>
      </c>
      <c r="H18" s="1">
        <v>-0.26660004975314866</v>
      </c>
      <c r="I18" s="1">
        <v>-0.23308576020998253</v>
      </c>
    </row>
    <row r="19" spans="1:9" ht="13.5" thickBot="1">
      <c r="A19" s="2" t="s">
        <v>1</v>
      </c>
      <c r="B19" s="2">
        <v>0.21634239484467632</v>
      </c>
      <c r="C19" s="2">
        <v>0.008461291955307686</v>
      </c>
      <c r="D19" s="2">
        <v>25.56848244776223</v>
      </c>
      <c r="E19" s="2">
        <v>1.0151724837521848E-49</v>
      </c>
      <c r="F19" s="2">
        <v>0.19958525007309325</v>
      </c>
      <c r="G19" s="2">
        <v>0.2330995396162594</v>
      </c>
      <c r="H19" s="2">
        <v>0.19958525007309325</v>
      </c>
      <c r="I19" s="2">
        <v>0.2330995396162594</v>
      </c>
    </row>
    <row r="23" ht="12.75">
      <c r="A23" t="s">
        <v>33</v>
      </c>
    </row>
    <row r="24" ht="13.5" thickBot="1"/>
    <row r="25" spans="1:3" ht="12.75">
      <c r="A25" s="3" t="s">
        <v>34</v>
      </c>
      <c r="B25" s="3" t="s">
        <v>37</v>
      </c>
      <c r="C25" s="3" t="s">
        <v>35</v>
      </c>
    </row>
    <row r="26" spans="1:3" ht="12.75">
      <c r="A26" s="1">
        <v>1</v>
      </c>
      <c r="B26" s="1">
        <v>10.73406537639919</v>
      </c>
      <c r="C26" s="1">
        <v>-0.7306923470931324</v>
      </c>
    </row>
    <row r="27" spans="1:3" ht="12.75">
      <c r="A27" s="1">
        <v>2</v>
      </c>
      <c r="B27" s="1">
        <v>10.700564866262301</v>
      </c>
      <c r="C27" s="1">
        <v>-0.6001721412305301</v>
      </c>
    </row>
    <row r="28" spans="1:3" ht="12.75">
      <c r="A28" s="1">
        <v>3</v>
      </c>
      <c r="B28" s="1">
        <v>10.667064356125412</v>
      </c>
      <c r="C28" s="1">
        <v>-0.4540581641832677</v>
      </c>
    </row>
    <row r="29" spans="1:3" ht="12.75">
      <c r="A29" s="1">
        <v>4</v>
      </c>
      <c r="B29" s="1">
        <v>10.633563845988522</v>
      </c>
      <c r="C29" s="1">
        <v>-0.31970113980080583</v>
      </c>
    </row>
    <row r="30" spans="1:3" ht="12.75">
      <c r="A30" s="1">
        <v>5</v>
      </c>
      <c r="B30" s="1">
        <v>10.600063335851633</v>
      </c>
      <c r="C30" s="1">
        <v>-0.20580867514444456</v>
      </c>
    </row>
    <row r="31" spans="1:3" ht="12.75">
      <c r="A31" s="1">
        <v>6</v>
      </c>
      <c r="B31" s="1">
        <v>10.566562825714744</v>
      </c>
      <c r="C31" s="1">
        <v>-0.09208919076539601</v>
      </c>
    </row>
    <row r="32" spans="1:3" ht="12.75">
      <c r="A32" s="1">
        <v>7</v>
      </c>
      <c r="B32" s="1">
        <v>10.533062315577855</v>
      </c>
      <c r="C32" s="1">
        <v>0.07952059923363386</v>
      </c>
    </row>
    <row r="33" spans="1:3" ht="12.75">
      <c r="A33" s="1">
        <v>8</v>
      </c>
      <c r="B33" s="1">
        <v>10.499561805440964</v>
      </c>
      <c r="C33" s="1">
        <v>0.1995677806293923</v>
      </c>
    </row>
    <row r="34" spans="1:3" ht="12.75">
      <c r="A34" s="1">
        <v>9</v>
      </c>
      <c r="B34" s="1">
        <v>10.466061295304076</v>
      </c>
      <c r="C34" s="1">
        <v>0.35486370614505347</v>
      </c>
    </row>
    <row r="35" spans="1:3" ht="12.75">
      <c r="A35" s="1">
        <v>10</v>
      </c>
      <c r="B35" s="1">
        <v>10.432560785167187</v>
      </c>
      <c r="C35" s="1">
        <v>0.4589991963718649</v>
      </c>
    </row>
    <row r="36" spans="1:3" ht="12.75">
      <c r="A36" s="1">
        <v>11</v>
      </c>
      <c r="B36" s="1">
        <v>10.399060275030298</v>
      </c>
      <c r="C36" s="1">
        <v>0.31695826253809045</v>
      </c>
    </row>
    <row r="37" spans="1:3" ht="12.75">
      <c r="A37" s="1">
        <v>12</v>
      </c>
      <c r="B37" s="1">
        <v>10.365559764893408</v>
      </c>
      <c r="C37" s="1">
        <v>0.12443303332834077</v>
      </c>
    </row>
    <row r="38" spans="1:3" ht="12.75">
      <c r="A38" s="1">
        <v>13</v>
      </c>
      <c r="B38" s="1">
        <v>10.332059254756519</v>
      </c>
      <c r="C38" s="1">
        <v>-0.018920834125218278</v>
      </c>
    </row>
    <row r="39" spans="1:3" ht="12.75">
      <c r="A39" s="1">
        <v>14</v>
      </c>
      <c r="B39" s="1">
        <v>10.29855874461963</v>
      </c>
      <c r="C39" s="1">
        <v>-0.18305786712272187</v>
      </c>
    </row>
    <row r="40" spans="1:3" ht="12.75">
      <c r="A40" s="1">
        <v>15</v>
      </c>
      <c r="B40" s="1">
        <v>10.26505823448274</v>
      </c>
      <c r="C40" s="1">
        <v>-0.3757661962605958</v>
      </c>
    </row>
    <row r="41" spans="1:3" ht="12.75">
      <c r="A41" s="1">
        <v>16</v>
      </c>
      <c r="B41" s="1">
        <v>10.950407771243867</v>
      </c>
      <c r="C41" s="1">
        <v>-0.6061253156512834</v>
      </c>
    </row>
    <row r="42" spans="1:3" ht="12.75">
      <c r="A42" s="1">
        <v>17</v>
      </c>
      <c r="B42" s="1">
        <v>10.916907261106976</v>
      </c>
      <c r="C42" s="1">
        <v>-0.47967298406990366</v>
      </c>
    </row>
    <row r="43" spans="1:3" ht="12.75">
      <c r="A43" s="1">
        <v>18</v>
      </c>
      <c r="B43" s="1">
        <v>10.883406750970089</v>
      </c>
      <c r="C43" s="1">
        <v>-0.314132018245628</v>
      </c>
    </row>
    <row r="44" spans="1:3" ht="12.75">
      <c r="A44" s="1">
        <v>19</v>
      </c>
      <c r="B44" s="1">
        <v>10.8499062408332</v>
      </c>
      <c r="C44" s="1">
        <v>-0.20257558875530357</v>
      </c>
    </row>
    <row r="45" spans="1:3" ht="12.75">
      <c r="A45" s="1">
        <v>20</v>
      </c>
      <c r="B45" s="1">
        <v>10.816405730696308</v>
      </c>
      <c r="C45" s="1">
        <v>-0.06492871418143231</v>
      </c>
    </row>
    <row r="46" spans="1:3" ht="12.75">
      <c r="A46" s="1">
        <v>21</v>
      </c>
      <c r="B46" s="1">
        <v>10.782905220559421</v>
      </c>
      <c r="C46" s="1">
        <v>0.06731305940241405</v>
      </c>
    </row>
    <row r="47" spans="1:3" ht="12.75">
      <c r="A47" s="1">
        <v>22</v>
      </c>
      <c r="B47" s="1">
        <v>10.74940471042253</v>
      </c>
      <c r="C47" s="1">
        <v>0.212589107247652</v>
      </c>
    </row>
    <row r="48" spans="1:3" ht="12.75">
      <c r="A48" s="1">
        <v>23</v>
      </c>
      <c r="B48" s="1">
        <v>10.71590420028564</v>
      </c>
      <c r="C48" s="1">
        <v>0.3367691082837645</v>
      </c>
    </row>
    <row r="49" spans="1:3" ht="12.75">
      <c r="A49" s="1">
        <v>24</v>
      </c>
      <c r="B49" s="1">
        <v>10.682403690148753</v>
      </c>
      <c r="C49" s="1">
        <v>0.45957782775206546</v>
      </c>
    </row>
    <row r="50" spans="1:3" ht="12.75">
      <c r="A50" s="1">
        <v>25</v>
      </c>
      <c r="B50" s="1">
        <v>10.648903180011862</v>
      </c>
      <c r="C50" s="1">
        <v>0.2893427319687554</v>
      </c>
    </row>
    <row r="51" spans="1:3" ht="12.75">
      <c r="A51" s="1">
        <v>26</v>
      </c>
      <c r="B51" s="1">
        <v>10.615402669874975</v>
      </c>
      <c r="C51" s="1">
        <v>0.14208037808047536</v>
      </c>
    </row>
    <row r="52" spans="1:3" ht="12.75">
      <c r="A52" s="1">
        <v>27</v>
      </c>
      <c r="B52" s="1">
        <v>10.581902159738085</v>
      </c>
      <c r="C52" s="1">
        <v>-0.04404968021420075</v>
      </c>
    </row>
    <row r="53" spans="1:3" ht="12.75">
      <c r="A53" s="1">
        <v>28</v>
      </c>
      <c r="B53" s="1">
        <v>10.548401649601194</v>
      </c>
      <c r="C53" s="1">
        <v>-0.19663544934589794</v>
      </c>
    </row>
    <row r="54" spans="1:3" ht="12.75">
      <c r="A54" s="1">
        <v>29</v>
      </c>
      <c r="B54" s="1">
        <v>10.514901139464307</v>
      </c>
      <c r="C54" s="1">
        <v>-0.3547503744153566</v>
      </c>
    </row>
    <row r="55" spans="1:3" ht="12.75">
      <c r="A55" s="1">
        <v>30</v>
      </c>
      <c r="B55" s="1">
        <v>11.166750166088542</v>
      </c>
      <c r="C55" s="1">
        <v>-0.47937186290918277</v>
      </c>
    </row>
    <row r="56" spans="1:3" ht="12.75">
      <c r="A56" s="1">
        <v>31</v>
      </c>
      <c r="B56" s="1">
        <v>11.133249655951653</v>
      </c>
      <c r="C56" s="1">
        <v>-0.3440212837697878</v>
      </c>
    </row>
    <row r="57" spans="1:3" ht="12.75">
      <c r="A57" s="1">
        <v>32</v>
      </c>
      <c r="B57" s="1">
        <v>11.099749145814766</v>
      </c>
      <c r="C57" s="1">
        <v>-0.2079541363535835</v>
      </c>
    </row>
    <row r="58" spans="1:3" ht="12.75">
      <c r="A58" s="1">
        <v>33</v>
      </c>
      <c r="B58" s="1">
        <v>11.066248635677875</v>
      </c>
      <c r="C58" s="1">
        <v>-0.08359124785541638</v>
      </c>
    </row>
    <row r="59" spans="1:3" ht="12.75">
      <c r="A59" s="1">
        <v>34</v>
      </c>
      <c r="B59" s="1">
        <v>11.032748125540985</v>
      </c>
      <c r="C59" s="1">
        <v>0.06731518184876961</v>
      </c>
    </row>
    <row r="60" spans="1:3" ht="12.75">
      <c r="A60" s="1">
        <v>35</v>
      </c>
      <c r="B60" s="1">
        <v>10.999247615404096</v>
      </c>
      <c r="C60" s="1">
        <v>0.19140222383922278</v>
      </c>
    </row>
    <row r="61" spans="1:3" ht="12.75">
      <c r="A61" s="1">
        <v>36</v>
      </c>
      <c r="B61" s="1">
        <v>10.965747105267207</v>
      </c>
      <c r="C61" s="1">
        <v>0.3424455113845202</v>
      </c>
    </row>
    <row r="62" spans="1:3" ht="12.75">
      <c r="A62" s="1">
        <v>37</v>
      </c>
      <c r="B62" s="1">
        <v>10.932246595130318</v>
      </c>
      <c r="C62" s="1">
        <v>0.4722936648454912</v>
      </c>
    </row>
    <row r="63" spans="1:3" ht="12.75">
      <c r="A63" s="1">
        <v>38</v>
      </c>
      <c r="B63" s="1">
        <v>10.898746084993428</v>
      </c>
      <c r="C63" s="1">
        <v>0.295844885901003</v>
      </c>
    </row>
    <row r="64" spans="1:3" ht="12.75">
      <c r="A64" s="1">
        <v>39</v>
      </c>
      <c r="B64" s="1">
        <v>10.865245574856539</v>
      </c>
      <c r="C64" s="1">
        <v>0.14805040849423712</v>
      </c>
    </row>
    <row r="65" spans="1:3" ht="12.75">
      <c r="A65" s="1">
        <v>40</v>
      </c>
      <c r="B65" s="1">
        <v>10.831745064719652</v>
      </c>
      <c r="C65" s="1">
        <v>-0.04392283709675482</v>
      </c>
    </row>
    <row r="66" spans="1:3" ht="12.75">
      <c r="A66" s="1">
        <v>41</v>
      </c>
      <c r="B66" s="1">
        <v>10.79824455458276</v>
      </c>
      <c r="C66" s="1">
        <v>-0.19435185879474126</v>
      </c>
    </row>
    <row r="67" spans="1:3" ht="12.75">
      <c r="A67" s="1">
        <v>42</v>
      </c>
      <c r="B67" s="1">
        <v>10.764744044445871</v>
      </c>
      <c r="C67" s="1">
        <v>-0.3689572022125507</v>
      </c>
    </row>
    <row r="68" spans="1:3" ht="12.75">
      <c r="A68" s="1">
        <v>43</v>
      </c>
      <c r="B68" s="1">
        <v>11.38309256093322</v>
      </c>
      <c r="C68" s="1">
        <v>-0.33225142467895985</v>
      </c>
    </row>
    <row r="69" spans="1:3" ht="12.75">
      <c r="A69" s="1">
        <v>44</v>
      </c>
      <c r="B69" s="1">
        <v>11.349592050796328</v>
      </c>
      <c r="C69" s="1">
        <v>-0.203620591381652</v>
      </c>
    </row>
    <row r="70" spans="1:3" ht="12.75">
      <c r="A70" s="1">
        <v>45</v>
      </c>
      <c r="B70" s="1">
        <v>11.316091540659441</v>
      </c>
      <c r="C70" s="1">
        <v>-0.07611858652729353</v>
      </c>
    </row>
    <row r="71" spans="1:3" ht="12.75">
      <c r="A71" s="1">
        <v>46</v>
      </c>
      <c r="B71" s="1">
        <v>11.282591030522552</v>
      </c>
      <c r="C71" s="1">
        <v>0.06719797139191996</v>
      </c>
    </row>
    <row r="72" spans="1:3" ht="12.75">
      <c r="A72" s="1">
        <v>47</v>
      </c>
      <c r="B72" s="1">
        <v>11.24909052038566</v>
      </c>
      <c r="C72" s="1">
        <v>0.20083558277472768</v>
      </c>
    </row>
    <row r="73" spans="1:3" ht="12.75">
      <c r="A73" s="1">
        <v>48</v>
      </c>
      <c r="B73" s="1">
        <v>11.215590010248773</v>
      </c>
      <c r="C73" s="1">
        <v>0.34472909848775934</v>
      </c>
    </row>
    <row r="74" spans="1:3" ht="12.75">
      <c r="A74" s="1">
        <v>49</v>
      </c>
      <c r="B74" s="1">
        <v>11.182089500111884</v>
      </c>
      <c r="C74" s="1">
        <v>0.44585308851371863</v>
      </c>
    </row>
    <row r="75" spans="1:3" ht="12.75">
      <c r="A75" s="1">
        <v>50</v>
      </c>
      <c r="B75" s="1">
        <v>11.148588989974993</v>
      </c>
      <c r="C75" s="1">
        <v>0.2943786031913085</v>
      </c>
    </row>
    <row r="76" spans="1:3" ht="12.75">
      <c r="A76" s="1">
        <v>51</v>
      </c>
      <c r="B76" s="1">
        <v>11.115088479838105</v>
      </c>
      <c r="C76" s="1">
        <v>0.13748218629857334</v>
      </c>
    </row>
    <row r="77" spans="1:3" ht="12.75">
      <c r="A77" s="1">
        <v>52</v>
      </c>
      <c r="B77" s="1">
        <v>11.081587969701214</v>
      </c>
      <c r="C77" s="1">
        <v>-0.028918812135533045</v>
      </c>
    </row>
    <row r="78" spans="1:3" ht="12.75">
      <c r="A78" s="1">
        <v>53</v>
      </c>
      <c r="B78" s="1">
        <v>11.048087459564327</v>
      </c>
      <c r="C78" s="1">
        <v>-0.20058617389797284</v>
      </c>
    </row>
    <row r="79" spans="1:3" ht="12.75">
      <c r="A79" s="1">
        <v>54</v>
      </c>
      <c r="B79" s="1">
        <v>11.014586949427438</v>
      </c>
      <c r="C79" s="1">
        <v>-0.3470664919226376</v>
      </c>
    </row>
    <row r="80" spans="1:3" ht="12.75">
      <c r="A80" s="1">
        <v>55</v>
      </c>
      <c r="B80" s="1">
        <v>11.599434955777895</v>
      </c>
      <c r="C80" s="1">
        <v>-0.20644057980007346</v>
      </c>
    </row>
    <row r="81" spans="1:3" ht="12.75">
      <c r="A81" s="1">
        <v>56</v>
      </c>
      <c r="B81" s="1">
        <v>11.565934445641005</v>
      </c>
      <c r="C81" s="1">
        <v>-0.05852537153776893</v>
      </c>
    </row>
    <row r="82" spans="1:3" ht="12.75">
      <c r="A82" s="1">
        <v>57</v>
      </c>
      <c r="B82" s="1">
        <v>11.532433935504118</v>
      </c>
      <c r="C82" s="1">
        <v>0.07169492003526479</v>
      </c>
    </row>
    <row r="83" spans="1:3" ht="12.75">
      <c r="A83" s="1">
        <v>58</v>
      </c>
      <c r="B83" s="1">
        <v>11.498933425367227</v>
      </c>
      <c r="C83" s="1">
        <v>0.20336212497142192</v>
      </c>
    </row>
    <row r="84" spans="1:3" ht="12.75">
      <c r="A84" s="1">
        <v>59</v>
      </c>
      <c r="B84" s="1">
        <v>11.465432915230338</v>
      </c>
      <c r="C84" s="1">
        <v>0.3543039515905484</v>
      </c>
    </row>
    <row r="85" spans="1:3" ht="12.75">
      <c r="A85" s="1">
        <v>60</v>
      </c>
      <c r="B85" s="1">
        <v>11.43193240509345</v>
      </c>
      <c r="C85" s="1">
        <v>0.4598099197860144</v>
      </c>
    </row>
    <row r="86" spans="1:3" ht="12.75">
      <c r="A86" s="1">
        <v>61</v>
      </c>
      <c r="B86" s="1">
        <v>11.398431894956559</v>
      </c>
      <c r="C86" s="1">
        <v>0.2916680176992994</v>
      </c>
    </row>
    <row r="87" spans="1:3" ht="12.75">
      <c r="A87" s="1">
        <v>62</v>
      </c>
      <c r="B87" s="1">
        <v>11.36493138481967</v>
      </c>
      <c r="C87" s="1">
        <v>0.12887086604479592</v>
      </c>
    </row>
    <row r="88" spans="1:3" ht="12.75">
      <c r="A88" s="1">
        <v>63</v>
      </c>
      <c r="B88" s="1">
        <v>11.33143087468278</v>
      </c>
      <c r="C88" s="1">
        <v>-0.033822080054962456</v>
      </c>
    </row>
    <row r="89" spans="1:3" ht="12.75">
      <c r="A89" s="1">
        <v>64</v>
      </c>
      <c r="B89" s="1">
        <v>11.297930364545891</v>
      </c>
      <c r="C89" s="1">
        <v>-0.2084092339311301</v>
      </c>
    </row>
    <row r="90" spans="1:3" ht="12.75">
      <c r="A90" s="1">
        <v>65</v>
      </c>
      <c r="B90" s="1">
        <v>11.264429854409004</v>
      </c>
      <c r="C90" s="1">
        <v>-0.36037713931520976</v>
      </c>
    </row>
    <row r="91" spans="1:3" ht="12.75">
      <c r="A91" s="1">
        <v>66</v>
      </c>
      <c r="B91" s="1">
        <v>11.815777350622572</v>
      </c>
      <c r="C91" s="1">
        <v>-0.07652782966171756</v>
      </c>
    </row>
    <row r="92" spans="1:3" ht="12.75">
      <c r="A92" s="1">
        <v>67</v>
      </c>
      <c r="B92" s="1">
        <v>11.782276840485682</v>
      </c>
      <c r="C92" s="1">
        <v>0.06756507408403678</v>
      </c>
    </row>
    <row r="93" spans="1:3" ht="12.75">
      <c r="A93" s="1">
        <v>68</v>
      </c>
      <c r="B93" s="1">
        <v>11.748776330348793</v>
      </c>
      <c r="C93" s="1">
        <v>0.1925470162057561</v>
      </c>
    </row>
    <row r="94" spans="1:3" ht="12.75">
      <c r="A94" s="1">
        <v>69</v>
      </c>
      <c r="B94" s="1">
        <v>11.715275820211904</v>
      </c>
      <c r="C94" s="1">
        <v>0.33421835400423383</v>
      </c>
    </row>
    <row r="95" spans="1:3" ht="12.75">
      <c r="A95" s="1">
        <v>70</v>
      </c>
      <c r="B95" s="1">
        <v>11.681775310075015</v>
      </c>
      <c r="C95" s="1">
        <v>0.4743767258259588</v>
      </c>
    </row>
    <row r="96" spans="1:3" ht="12.75">
      <c r="A96" s="1">
        <v>71</v>
      </c>
      <c r="B96" s="1">
        <v>11.648274799938125</v>
      </c>
      <c r="C96" s="1">
        <v>0.31032710461071744</v>
      </c>
    </row>
    <row r="97" spans="1:3" ht="12.75">
      <c r="A97" s="1">
        <v>72</v>
      </c>
      <c r="B97" s="1">
        <v>11.614774289801236</v>
      </c>
      <c r="C97" s="1">
        <v>0.14641244972485268</v>
      </c>
    </row>
    <row r="98" spans="1:3" ht="12.75">
      <c r="A98" s="1">
        <v>73</v>
      </c>
      <c r="B98" s="1">
        <v>11.581273779664347</v>
      </c>
      <c r="C98" s="1">
        <v>-0.04359659000359706</v>
      </c>
    </row>
    <row r="99" spans="1:3" ht="12.75">
      <c r="A99" s="1">
        <v>74</v>
      </c>
      <c r="B99" s="1">
        <v>11.547773269527458</v>
      </c>
      <c r="C99" s="1">
        <v>-0.1934547306358656</v>
      </c>
    </row>
    <row r="100" spans="1:3" ht="12.75">
      <c r="A100" s="1">
        <v>75</v>
      </c>
      <c r="B100" s="1">
        <v>11.514272759390568</v>
      </c>
      <c r="C100" s="1">
        <v>-0.36316845662773467</v>
      </c>
    </row>
    <row r="101" spans="1:3" ht="12.75">
      <c r="A101" s="1">
        <v>76</v>
      </c>
      <c r="B101" s="1">
        <v>12.032119745467249</v>
      </c>
      <c r="C101" s="1">
        <v>0.08293994226192147</v>
      </c>
    </row>
    <row r="102" spans="1:3" ht="12.75">
      <c r="A102" s="1">
        <v>77</v>
      </c>
      <c r="B102" s="1">
        <v>11.998619235330358</v>
      </c>
      <c r="C102" s="1">
        <v>0.20122243671248619</v>
      </c>
    </row>
    <row r="103" spans="1:3" ht="12.75">
      <c r="A103" s="1">
        <v>78</v>
      </c>
      <c r="B103" s="1">
        <v>11.96511872519347</v>
      </c>
      <c r="C103" s="1">
        <v>0.3398251169304949</v>
      </c>
    </row>
    <row r="104" spans="1:3" ht="12.75">
      <c r="A104" s="1">
        <v>79</v>
      </c>
      <c r="B104" s="1">
        <v>11.93161821505658</v>
      </c>
      <c r="C104" s="1">
        <v>0.46503687791918935</v>
      </c>
    </row>
    <row r="105" spans="1:3" ht="12.75">
      <c r="A105" s="1">
        <v>80</v>
      </c>
      <c r="B105" s="1">
        <v>11.89811770491969</v>
      </c>
      <c r="C105" s="1">
        <v>0.3085225046555671</v>
      </c>
    </row>
    <row r="106" spans="1:3" ht="12.75">
      <c r="A106" s="1">
        <v>81</v>
      </c>
      <c r="B106" s="1">
        <v>11.864617194782802</v>
      </c>
      <c r="C106" s="1">
        <v>0.11495345193168127</v>
      </c>
    </row>
    <row r="107" spans="1:3" ht="12.75">
      <c r="A107" s="1">
        <v>82</v>
      </c>
      <c r="B107" s="1">
        <v>11.831116684645913</v>
      </c>
      <c r="C107" s="1">
        <v>-0.0448400623191656</v>
      </c>
    </row>
    <row r="108" spans="1:3" ht="12.75">
      <c r="A108" s="1">
        <v>83</v>
      </c>
      <c r="B108" s="1">
        <v>11.797616174509022</v>
      </c>
      <c r="C108" s="1">
        <v>-0.18872028597632884</v>
      </c>
    </row>
    <row r="109" spans="1:3" ht="12.75">
      <c r="A109" s="1">
        <v>84</v>
      </c>
      <c r="B109" s="1">
        <v>11.764115664372135</v>
      </c>
      <c r="C109" s="1">
        <v>-0.3581917526683416</v>
      </c>
    </row>
    <row r="110" spans="1:3" ht="12.75">
      <c r="A110" s="1">
        <v>85</v>
      </c>
      <c r="B110" s="1">
        <v>12.248462140311924</v>
      </c>
      <c r="C110" s="1">
        <v>0.20806637924474103</v>
      </c>
    </row>
    <row r="111" spans="1:3" ht="12.75">
      <c r="A111" s="1">
        <v>86</v>
      </c>
      <c r="B111" s="1">
        <v>12.214961630175035</v>
      </c>
      <c r="C111" s="1">
        <v>0.34361848228562586</v>
      </c>
    </row>
    <row r="112" spans="1:3" ht="12.75">
      <c r="A112" s="1">
        <v>87</v>
      </c>
      <c r="B112" s="1">
        <v>12.181461120038147</v>
      </c>
      <c r="C112" s="1">
        <v>0.4764998092418864</v>
      </c>
    </row>
    <row r="113" spans="1:3" ht="12.75">
      <c r="A113" s="1">
        <v>88</v>
      </c>
      <c r="B113" s="1">
        <v>12.147960609901256</v>
      </c>
      <c r="C113" s="1">
        <v>0.3111884889135794</v>
      </c>
    </row>
    <row r="114" spans="1:3" ht="12.75">
      <c r="A114" s="1">
        <v>89</v>
      </c>
      <c r="B114" s="1">
        <v>12.114460099764367</v>
      </c>
      <c r="C114" s="1">
        <v>0.14136147030587587</v>
      </c>
    </row>
    <row r="115" spans="1:3" ht="12.75">
      <c r="A115" s="1">
        <v>90</v>
      </c>
      <c r="B115" s="1">
        <v>12.08095958962748</v>
      </c>
      <c r="C115" s="1">
        <v>-0.0258628102990226</v>
      </c>
    </row>
    <row r="116" spans="1:3" ht="12.75">
      <c r="A116" s="1">
        <v>91</v>
      </c>
      <c r="B116" s="1">
        <v>12.047459079490588</v>
      </c>
      <c r="C116" s="1">
        <v>-0.19232659338956992</v>
      </c>
    </row>
    <row r="117" spans="1:3" ht="12.75">
      <c r="A117" s="1">
        <v>92</v>
      </c>
      <c r="B117" s="1">
        <v>12.013958569353699</v>
      </c>
      <c r="C117" s="1">
        <v>-0.37394385624169324</v>
      </c>
    </row>
    <row r="118" spans="1:3" ht="12.75">
      <c r="A118" s="1">
        <v>93</v>
      </c>
      <c r="B118" s="1">
        <v>12.4648045351566</v>
      </c>
      <c r="C118" s="1">
        <v>0.3364795400612586</v>
      </c>
    </row>
    <row r="119" spans="1:3" ht="12.75">
      <c r="A119" s="1">
        <v>94</v>
      </c>
      <c r="B119" s="1">
        <v>12.431304025019712</v>
      </c>
      <c r="C119" s="1">
        <v>0.48296606378382023</v>
      </c>
    </row>
    <row r="120" spans="1:3" ht="12.75">
      <c r="A120" s="1">
        <v>95</v>
      </c>
      <c r="B120" s="1">
        <v>12.397803514882822</v>
      </c>
      <c r="C120" s="1">
        <v>0.29291338124288124</v>
      </c>
    </row>
    <row r="121" spans="1:3" ht="12.75">
      <c r="A121" s="1">
        <v>96</v>
      </c>
      <c r="B121" s="1">
        <v>12.364303004745933</v>
      </c>
      <c r="C121" s="1">
        <v>0.13743723899052718</v>
      </c>
    </row>
    <row r="122" spans="1:3" ht="12.75">
      <c r="A122" s="1">
        <v>97</v>
      </c>
      <c r="B122" s="1">
        <v>12.330802494609042</v>
      </c>
      <c r="C122" s="1">
        <v>-0.03837841099234751</v>
      </c>
    </row>
    <row r="123" spans="1:3" ht="12.75">
      <c r="A123" s="1">
        <v>98</v>
      </c>
      <c r="B123" s="1">
        <v>12.297301984472155</v>
      </c>
      <c r="C123" s="1">
        <v>-0.20163972310727551</v>
      </c>
    </row>
    <row r="124" spans="1:3" ht="12.75">
      <c r="A124" s="1">
        <v>99</v>
      </c>
      <c r="B124" s="1">
        <v>12.263801474335265</v>
      </c>
      <c r="C124" s="1">
        <v>-0.35105248979184367</v>
      </c>
    </row>
    <row r="125" spans="1:3" ht="12.75">
      <c r="A125" s="1">
        <v>100</v>
      </c>
      <c r="B125" s="1">
        <v>12.681146930001278</v>
      </c>
      <c r="C125" s="1">
        <v>0.5033732683371692</v>
      </c>
    </row>
    <row r="126" spans="1:3" ht="12.75">
      <c r="A126" s="1">
        <v>101</v>
      </c>
      <c r="B126" s="1">
        <v>12.647646419864387</v>
      </c>
      <c r="C126" s="1">
        <v>0.301263433616878</v>
      </c>
    </row>
    <row r="127" spans="1:3" ht="12.75">
      <c r="A127" s="1">
        <v>102</v>
      </c>
      <c r="B127" s="1">
        <v>12.6141459097275</v>
      </c>
      <c r="C127" s="1">
        <v>0.11845010316688587</v>
      </c>
    </row>
    <row r="128" spans="1:3" ht="12.75">
      <c r="A128" s="1">
        <v>103</v>
      </c>
      <c r="B128" s="1">
        <v>12.580645399590608</v>
      </c>
      <c r="C128" s="1">
        <v>-0.04752328821835228</v>
      </c>
    </row>
    <row r="129" spans="1:3" ht="12.75">
      <c r="A129" s="1">
        <v>104</v>
      </c>
      <c r="B129" s="1">
        <v>12.547144889453719</v>
      </c>
      <c r="C129" s="1">
        <v>-0.2140721753498127</v>
      </c>
    </row>
    <row r="130" spans="1:3" ht="12.75">
      <c r="A130" s="1">
        <v>105</v>
      </c>
      <c r="B130" s="1">
        <v>12.513644379316831</v>
      </c>
      <c r="C130" s="1">
        <v>-0.3674291275752495</v>
      </c>
    </row>
    <row r="131" spans="1:3" ht="12.75">
      <c r="A131" s="1">
        <v>106</v>
      </c>
      <c r="B131" s="1">
        <v>12.897489324845953</v>
      </c>
      <c r="C131" s="1">
        <v>0.2894330939211258</v>
      </c>
    </row>
    <row r="132" spans="1:3" ht="12.75">
      <c r="A132" s="1">
        <v>107</v>
      </c>
      <c r="B132" s="1">
        <v>12.863988814709064</v>
      </c>
      <c r="C132" s="1">
        <v>0.11859731977394183</v>
      </c>
    </row>
    <row r="133" spans="1:3" ht="12.75">
      <c r="A133" s="1">
        <v>108</v>
      </c>
      <c r="B133" s="1">
        <v>12.830488304572174</v>
      </c>
      <c r="C133" s="1">
        <v>-0.040840643413490696</v>
      </c>
    </row>
    <row r="134" spans="1:3" ht="12.75">
      <c r="A134" s="1">
        <v>109</v>
      </c>
      <c r="B134" s="1">
        <v>12.796987794435285</v>
      </c>
      <c r="C134" s="1">
        <v>-0.19159118687212562</v>
      </c>
    </row>
    <row r="135" spans="1:3" ht="12.75">
      <c r="A135" s="1">
        <v>110</v>
      </c>
      <c r="B135" s="1">
        <v>12.763487284298396</v>
      </c>
      <c r="C135" s="1">
        <v>-0.36176808909302416</v>
      </c>
    </row>
    <row r="136" spans="1:3" ht="12.75">
      <c r="A136" s="1">
        <v>111</v>
      </c>
      <c r="B136" s="1">
        <v>13.11383171969063</v>
      </c>
      <c r="C136" s="1">
        <v>0.13758837193208429</v>
      </c>
    </row>
    <row r="137" spans="1:3" ht="12.75">
      <c r="A137" s="1">
        <v>112</v>
      </c>
      <c r="B137" s="1">
        <v>13.08033120955374</v>
      </c>
      <c r="C137" s="1">
        <v>-0.029688173851170063</v>
      </c>
    </row>
    <row r="138" spans="1:3" ht="12.75">
      <c r="A138" s="1">
        <v>113</v>
      </c>
      <c r="B138" s="1">
        <v>13.046830699416851</v>
      </c>
      <c r="C138" s="1">
        <v>-0.20144947895110832</v>
      </c>
    </row>
    <row r="139" spans="1:3" ht="12.75">
      <c r="A139" s="1">
        <v>114</v>
      </c>
      <c r="B139" s="1">
        <v>13.013330189279962</v>
      </c>
      <c r="C139" s="1">
        <v>-0.3707053504867748</v>
      </c>
    </row>
    <row r="140" spans="1:3" ht="12.75">
      <c r="A140" s="1">
        <v>115</v>
      </c>
      <c r="B140" s="1">
        <v>13.330174114535307</v>
      </c>
      <c r="C140" s="1">
        <v>-0.02442234828092893</v>
      </c>
    </row>
    <row r="141" spans="1:3" ht="12.75">
      <c r="A141" s="1">
        <v>116</v>
      </c>
      <c r="B141" s="1">
        <v>13.296673604398416</v>
      </c>
      <c r="C141" s="1">
        <v>-0.20066386379002488</v>
      </c>
    </row>
    <row r="142" spans="1:3" ht="12.75">
      <c r="A142" s="1">
        <v>117</v>
      </c>
      <c r="B142" s="1">
        <v>13.263173094261528</v>
      </c>
      <c r="C142" s="1">
        <v>-0.36258356552581006</v>
      </c>
    </row>
    <row r="143" spans="1:3" ht="12.75">
      <c r="A143" s="1">
        <v>118</v>
      </c>
      <c r="B143" s="1">
        <v>13.546516509379982</v>
      </c>
      <c r="C143" s="1">
        <v>-0.20096943517035193</v>
      </c>
    </row>
    <row r="144" spans="1:3" ht="12.75">
      <c r="A144" s="1">
        <v>119</v>
      </c>
      <c r="B144" s="1">
        <v>13.513015999243093</v>
      </c>
      <c r="C144" s="1">
        <v>-0.35748297899118064</v>
      </c>
    </row>
    <row r="145" spans="1:3" ht="13.5" thickBot="1">
      <c r="A145" s="2">
        <v>120</v>
      </c>
      <c r="B145" s="2">
        <v>13.76285890422466</v>
      </c>
      <c r="C145" s="2">
        <v>-0.35239960570076256</v>
      </c>
    </row>
  </sheetData>
  <printOptions/>
  <pageMargins left="0.75" right="0.75" top="1" bottom="1" header="0.5" footer="0.5"/>
  <pageSetup horizontalDpi="200" verticalDpi="200" orientation="portrait" r:id="rId4"/>
  <drawing r:id="rId3"/>
  <legacyDrawing r:id="rId2"/>
</worksheet>
</file>

<file path=xl/worksheets/sheet5.xml><?xml version="1.0" encoding="utf-8"?>
<worksheet xmlns="http://schemas.openxmlformats.org/spreadsheetml/2006/main" xmlns:r="http://schemas.openxmlformats.org/officeDocument/2006/relationships">
  <sheetPr codeName="Sheet5"/>
  <dimension ref="B1:M132"/>
  <sheetViews>
    <sheetView tabSelected="1" workbookViewId="0" topLeftCell="A3">
      <selection activeCell="R15" sqref="R15"/>
    </sheetView>
  </sheetViews>
  <sheetFormatPr defaultColWidth="9.140625" defaultRowHeight="12.75"/>
  <sheetData>
    <row r="1" spans="2:7" ht="12.75">
      <c r="B1" t="s">
        <v>38</v>
      </c>
      <c r="G1" t="s">
        <v>45</v>
      </c>
    </row>
    <row r="2" spans="2:7" ht="12.75">
      <c r="B2" t="s">
        <v>39</v>
      </c>
      <c r="G2" t="s">
        <v>46</v>
      </c>
    </row>
    <row r="3" spans="2:7" ht="12.75">
      <c r="B3" t="s">
        <v>40</v>
      </c>
      <c r="G3" t="s">
        <v>47</v>
      </c>
    </row>
    <row r="5" spans="4:13" ht="12.75">
      <c r="D5" t="s">
        <v>5</v>
      </c>
      <c r="E5" s="6">
        <v>0.01</v>
      </c>
      <c r="F5" t="s">
        <v>41</v>
      </c>
      <c r="M5" t="s">
        <v>68</v>
      </c>
    </row>
    <row r="6" spans="4:6" ht="12.75">
      <c r="D6" t="s">
        <v>2</v>
      </c>
      <c r="E6" s="6">
        <v>10</v>
      </c>
      <c r="F6" t="s">
        <v>42</v>
      </c>
    </row>
    <row r="7" spans="4:6" ht="12.75">
      <c r="D7" t="s">
        <v>3</v>
      </c>
      <c r="E7" s="6">
        <v>-0.25</v>
      </c>
      <c r="F7" t="s">
        <v>43</v>
      </c>
    </row>
    <row r="8" spans="4:6" ht="12.75">
      <c r="D8" t="s">
        <v>4</v>
      </c>
      <c r="E8" s="6">
        <v>0.35</v>
      </c>
      <c r="F8" t="s">
        <v>44</v>
      </c>
    </row>
    <row r="9" spans="4:6" ht="12.75">
      <c r="D9" t="s">
        <v>52</v>
      </c>
      <c r="E9" s="6">
        <v>-0.25</v>
      </c>
      <c r="F9" t="s">
        <v>43</v>
      </c>
    </row>
    <row r="10" spans="4:6" ht="12.75">
      <c r="D10" t="s">
        <v>53</v>
      </c>
      <c r="E10" s="6">
        <v>0.05</v>
      </c>
      <c r="F10" t="s">
        <v>44</v>
      </c>
    </row>
    <row r="12" spans="2:8" ht="12.75">
      <c r="B12" t="s">
        <v>8</v>
      </c>
      <c r="C12" t="s">
        <v>0</v>
      </c>
      <c r="D12" t="s">
        <v>1</v>
      </c>
      <c r="F12" t="s">
        <v>6</v>
      </c>
      <c r="G12" t="s">
        <v>7</v>
      </c>
      <c r="H12" t="s">
        <v>36</v>
      </c>
    </row>
    <row r="13" spans="2:10" ht="12.75">
      <c r="B13">
        <f>E13+H13</f>
        <v>9.99355749408015</v>
      </c>
      <c r="C13">
        <v>0</v>
      </c>
      <c r="D13">
        <v>0</v>
      </c>
      <c r="E13" s="6">
        <f aca="true" t="shared" si="0" ref="E13:E22">alpha+beta1*C13+beta2*D13</f>
        <v>10</v>
      </c>
      <c r="F13">
        <f ca="1">RAND()</f>
        <v>0.2597064744710018</v>
      </c>
      <c r="G13">
        <f>NORMSINV(F13)</f>
        <v>-0.6442505919849524</v>
      </c>
      <c r="H13">
        <f aca="true" t="shared" si="1" ref="H13:H76">G13*sigma</f>
        <v>-0.006442505919849524</v>
      </c>
      <c r="J13" t="s">
        <v>67</v>
      </c>
    </row>
    <row r="14" spans="2:8" ht="12.75">
      <c r="B14">
        <f aca="true" t="shared" si="2" ref="B14:B78">E14+H14</f>
        <v>10.122213014550265</v>
      </c>
      <c r="C14">
        <v>1</v>
      </c>
      <c r="D14">
        <v>1</v>
      </c>
      <c r="E14" s="6">
        <f t="shared" si="0"/>
        <v>10.1</v>
      </c>
      <c r="F14">
        <f aca="true" ca="1" t="shared" si="3" ref="F14:F78">RAND()</f>
        <v>0.9868347248064815</v>
      </c>
      <c r="G14">
        <f aca="true" t="shared" si="4" ref="G14:G77">NORMSINV(F14)</f>
        <v>2.2213014550266053</v>
      </c>
      <c r="H14">
        <f t="shared" si="1"/>
        <v>0.022213014550266055</v>
      </c>
    </row>
    <row r="15" spans="2:8" ht="12.75">
      <c r="B15">
        <f t="shared" si="2"/>
        <v>10.210689386170625</v>
      </c>
      <c r="C15">
        <v>2</v>
      </c>
      <c r="D15">
        <v>2</v>
      </c>
      <c r="E15" s="6">
        <f t="shared" si="0"/>
        <v>10.2</v>
      </c>
      <c r="F15">
        <f ca="1" t="shared" si="3"/>
        <v>0.8574513352197448</v>
      </c>
      <c r="G15">
        <f t="shared" si="4"/>
        <v>1.0689386170625328</v>
      </c>
      <c r="H15">
        <f t="shared" si="1"/>
        <v>0.010689386170625328</v>
      </c>
    </row>
    <row r="16" spans="2:8" ht="12.75">
      <c r="B16">
        <f t="shared" si="2"/>
        <v>10.289846894173802</v>
      </c>
      <c r="C16">
        <v>3</v>
      </c>
      <c r="D16">
        <v>3</v>
      </c>
      <c r="E16" s="6">
        <f t="shared" si="0"/>
        <v>10.3</v>
      </c>
      <c r="F16">
        <f ca="1" t="shared" si="3"/>
        <v>0.15497890071299292</v>
      </c>
      <c r="G16">
        <f t="shared" si="4"/>
        <v>-1.0153105826198265</v>
      </c>
      <c r="H16">
        <f t="shared" si="1"/>
        <v>-0.010153105826198265</v>
      </c>
    </row>
    <row r="17" spans="2:8" ht="12.75">
      <c r="B17">
        <f t="shared" si="2"/>
        <v>10.383853587009131</v>
      </c>
      <c r="C17">
        <v>4</v>
      </c>
      <c r="D17">
        <v>4</v>
      </c>
      <c r="E17" s="6">
        <f t="shared" si="0"/>
        <v>10.4</v>
      </c>
      <c r="F17">
        <f ca="1" t="shared" si="3"/>
        <v>0.053194198192085596</v>
      </c>
      <c r="G17">
        <f t="shared" si="4"/>
        <v>-1.614641299086958</v>
      </c>
      <c r="H17">
        <f t="shared" si="1"/>
        <v>-0.01614641299086958</v>
      </c>
    </row>
    <row r="18" spans="2:8" ht="12.75">
      <c r="B18">
        <f t="shared" si="2"/>
        <v>10.513342121725668</v>
      </c>
      <c r="C18">
        <v>5</v>
      </c>
      <c r="D18">
        <v>5</v>
      </c>
      <c r="E18" s="6">
        <f t="shared" si="0"/>
        <v>10.5</v>
      </c>
      <c r="F18">
        <f ca="1" t="shared" si="3"/>
        <v>0.908932834327177</v>
      </c>
      <c r="G18">
        <f t="shared" si="4"/>
        <v>1.3342121725668221</v>
      </c>
      <c r="H18">
        <f t="shared" si="1"/>
        <v>0.013342121725668222</v>
      </c>
    </row>
    <row r="19" spans="2:8" ht="12.75">
      <c r="B19">
        <f t="shared" si="2"/>
        <v>10.603061174679885</v>
      </c>
      <c r="C19">
        <v>6</v>
      </c>
      <c r="D19">
        <v>6</v>
      </c>
      <c r="E19" s="6">
        <f t="shared" si="0"/>
        <v>10.6</v>
      </c>
      <c r="F19">
        <f ca="1" t="shared" si="3"/>
        <v>0.6202423957930043</v>
      </c>
      <c r="G19">
        <f t="shared" si="4"/>
        <v>0.3061174679884632</v>
      </c>
      <c r="H19">
        <f t="shared" si="1"/>
        <v>0.003061174679884632</v>
      </c>
    </row>
    <row r="20" spans="2:8" ht="12.75">
      <c r="B20">
        <f t="shared" si="2"/>
        <v>10.695776013401058</v>
      </c>
      <c r="C20">
        <v>7</v>
      </c>
      <c r="D20">
        <v>7</v>
      </c>
      <c r="E20" s="6">
        <f t="shared" si="0"/>
        <v>10.7</v>
      </c>
      <c r="F20">
        <f ca="1" t="shared" si="3"/>
        <v>0.3363670279444517</v>
      </c>
      <c r="G20">
        <f t="shared" si="4"/>
        <v>-0.4223986598940507</v>
      </c>
      <c r="H20">
        <f t="shared" si="1"/>
        <v>-0.0042239865989405065</v>
      </c>
    </row>
    <row r="21" spans="2:8" ht="12.75">
      <c r="B21">
        <f t="shared" si="2"/>
        <v>10.790602294289208</v>
      </c>
      <c r="C21">
        <v>8</v>
      </c>
      <c r="D21">
        <v>8</v>
      </c>
      <c r="E21" s="6">
        <f t="shared" si="0"/>
        <v>10.8</v>
      </c>
      <c r="F21">
        <f ca="1" t="shared" si="3"/>
        <v>0.1736676286158476</v>
      </c>
      <c r="G21">
        <f t="shared" si="4"/>
        <v>-0.9397705710793263</v>
      </c>
      <c r="H21">
        <f t="shared" si="1"/>
        <v>-0.009397705710793262</v>
      </c>
    </row>
    <row r="22" spans="2:8" ht="12.75">
      <c r="B22">
        <f t="shared" si="2"/>
        <v>10.897705517368124</v>
      </c>
      <c r="C22">
        <v>9</v>
      </c>
      <c r="D22">
        <v>9</v>
      </c>
      <c r="E22" s="6">
        <f t="shared" si="0"/>
        <v>10.9</v>
      </c>
      <c r="F22">
        <f ca="1" t="shared" si="3"/>
        <v>0.4092602639722953</v>
      </c>
      <c r="G22">
        <f t="shared" si="4"/>
        <v>-0.22944826318765404</v>
      </c>
      <c r="H22">
        <f t="shared" si="1"/>
        <v>-0.0022944826318765407</v>
      </c>
    </row>
    <row r="23" spans="2:8" ht="12.75">
      <c r="B23">
        <f t="shared" si="2"/>
        <v>10.706025814109196</v>
      </c>
      <c r="C23">
        <v>10</v>
      </c>
      <c r="D23">
        <v>10</v>
      </c>
      <c r="E23" s="6">
        <f>alpha+beta1*C23+beta2*9+beta2b*(D23-9)</f>
        <v>10.700000000000001</v>
      </c>
      <c r="F23">
        <f ca="1" t="shared" si="3"/>
        <v>0.7266064051171739</v>
      </c>
      <c r="G23">
        <f t="shared" si="4"/>
        <v>0.6025814109195184</v>
      </c>
      <c r="H23">
        <f t="shared" si="1"/>
        <v>0.006025814109195185</v>
      </c>
    </row>
    <row r="24" spans="2:8" ht="12.75">
      <c r="B24">
        <f t="shared" si="2"/>
        <v>10.514011661854784</v>
      </c>
      <c r="C24">
        <v>11</v>
      </c>
      <c r="D24">
        <v>11</v>
      </c>
      <c r="E24" s="6">
        <f>alpha+beta1*C24+beta2*9+beta2b*(D24-9)</f>
        <v>10.5</v>
      </c>
      <c r="F24">
        <f ca="1" t="shared" si="3"/>
        <v>0.9194178082610387</v>
      </c>
      <c r="G24">
        <f t="shared" si="4"/>
        <v>1.4011661854784352</v>
      </c>
      <c r="H24">
        <f t="shared" si="1"/>
        <v>0.014011661854784353</v>
      </c>
    </row>
    <row r="25" spans="2:8" ht="12.75">
      <c r="B25">
        <f t="shared" si="2"/>
        <v>10.291432141409853</v>
      </c>
      <c r="C25">
        <v>12</v>
      </c>
      <c r="D25">
        <v>12</v>
      </c>
      <c r="E25" s="6">
        <f>alpha+beta1*C25+beta2*9+beta2b*(D25-9)</f>
        <v>10.3</v>
      </c>
      <c r="F25">
        <f ca="1" t="shared" si="3"/>
        <v>0.19578162110861141</v>
      </c>
      <c r="G25">
        <f t="shared" si="4"/>
        <v>-0.8567858590147872</v>
      </c>
      <c r="H25">
        <f t="shared" si="1"/>
        <v>-0.008567858590147873</v>
      </c>
    </row>
    <row r="26" spans="2:8" ht="12.75">
      <c r="B26">
        <f t="shared" si="2"/>
        <v>10.098058179504067</v>
      </c>
      <c r="C26">
        <v>13</v>
      </c>
      <c r="D26">
        <v>13</v>
      </c>
      <c r="E26" s="6">
        <f>alpha+beta1*C26+beta2*9+beta2b*(D26-9)</f>
        <v>10.1</v>
      </c>
      <c r="F26">
        <f ca="1" t="shared" si="3"/>
        <v>0.42301666885183886</v>
      </c>
      <c r="G26">
        <f t="shared" si="4"/>
        <v>-0.19418204959325547</v>
      </c>
      <c r="H26">
        <f t="shared" si="1"/>
        <v>-0.0019418204959325547</v>
      </c>
    </row>
    <row r="27" spans="2:8" ht="12.75">
      <c r="B27">
        <f t="shared" si="2"/>
        <v>9.90832678652576</v>
      </c>
      <c r="C27">
        <v>14</v>
      </c>
      <c r="D27">
        <v>14</v>
      </c>
      <c r="E27" s="6">
        <f>alpha+beta1*C27+beta2*9+beta2b*(D27-9)</f>
        <v>9.9</v>
      </c>
      <c r="F27">
        <f ca="1" t="shared" si="3"/>
        <v>0.7974870064147128</v>
      </c>
      <c r="G27">
        <f t="shared" si="4"/>
        <v>0.8326786525759655</v>
      </c>
      <c r="H27">
        <f t="shared" si="1"/>
        <v>0.008326786525759656</v>
      </c>
    </row>
    <row r="28" spans="2:8" ht="12.75">
      <c r="B28">
        <f t="shared" si="2"/>
        <v>10.363283952066153</v>
      </c>
      <c r="C28">
        <v>0</v>
      </c>
      <c r="D28">
        <v>1</v>
      </c>
      <c r="E28" s="6">
        <f aca="true" t="shared" si="5" ref="E28:E36">alpha+beta1*C28+beta2*D28</f>
        <v>10.35</v>
      </c>
      <c r="F28">
        <f ca="1" t="shared" si="3"/>
        <v>0.9079762089213128</v>
      </c>
      <c r="G28">
        <f t="shared" si="4"/>
        <v>1.3283952066153333</v>
      </c>
      <c r="H28">
        <f t="shared" si="1"/>
        <v>0.013283952066153333</v>
      </c>
    </row>
    <row r="29" spans="2:8" ht="12.75">
      <c r="B29">
        <f t="shared" si="2"/>
        <v>10.441839265235327</v>
      </c>
      <c r="C29">
        <v>1</v>
      </c>
      <c r="D29">
        <v>2</v>
      </c>
      <c r="E29" s="6">
        <f t="shared" si="5"/>
        <v>10.45</v>
      </c>
      <c r="F29">
        <f ca="1" t="shared" si="3"/>
        <v>0.20722905638247657</v>
      </c>
      <c r="G29">
        <f t="shared" si="4"/>
        <v>-0.8160734764671658</v>
      </c>
      <c r="H29">
        <f t="shared" si="1"/>
        <v>-0.008160734764671659</v>
      </c>
    </row>
    <row r="30" spans="2:8" ht="12.75">
      <c r="B30">
        <f t="shared" si="2"/>
        <v>10.558366745761218</v>
      </c>
      <c r="C30">
        <v>2</v>
      </c>
      <c r="D30">
        <v>3</v>
      </c>
      <c r="E30" s="6">
        <f t="shared" si="5"/>
        <v>10.55</v>
      </c>
      <c r="F30">
        <f ca="1" t="shared" si="3"/>
        <v>0.7986122431755689</v>
      </c>
      <c r="G30">
        <f t="shared" si="4"/>
        <v>0.8366745761216092</v>
      </c>
      <c r="H30">
        <f t="shared" si="1"/>
        <v>0.008366745761216092</v>
      </c>
    </row>
    <row r="31" spans="2:8" ht="12.75">
      <c r="B31">
        <f t="shared" si="2"/>
        <v>10.647805311638086</v>
      </c>
      <c r="C31">
        <v>3</v>
      </c>
      <c r="D31">
        <v>4</v>
      </c>
      <c r="E31" s="6">
        <f t="shared" si="5"/>
        <v>10.65</v>
      </c>
      <c r="F31">
        <f ca="1" t="shared" si="3"/>
        <v>0.4131424266112289</v>
      </c>
      <c r="G31">
        <f t="shared" si="4"/>
        <v>-0.21946883619143243</v>
      </c>
      <c r="H31">
        <f t="shared" si="1"/>
        <v>-0.0021946883619143242</v>
      </c>
    </row>
    <row r="32" spans="2:8" ht="12.75">
      <c r="B32">
        <f t="shared" si="2"/>
        <v>10.747590083579071</v>
      </c>
      <c r="C32">
        <v>4</v>
      </c>
      <c r="D32">
        <v>5</v>
      </c>
      <c r="E32" s="6">
        <f t="shared" si="5"/>
        <v>10.75</v>
      </c>
      <c r="F32">
        <f ca="1" t="shared" si="3"/>
        <v>0.40478079714983206</v>
      </c>
      <c r="G32">
        <f t="shared" si="4"/>
        <v>-0.24099164209286733</v>
      </c>
      <c r="H32">
        <f t="shared" si="1"/>
        <v>-0.0024099164209286732</v>
      </c>
    </row>
    <row r="33" spans="2:8" ht="12.75">
      <c r="B33">
        <f t="shared" si="2"/>
        <v>10.845095927054718</v>
      </c>
      <c r="C33">
        <v>5</v>
      </c>
      <c r="D33">
        <v>6</v>
      </c>
      <c r="E33" s="6">
        <f t="shared" si="5"/>
        <v>10.85</v>
      </c>
      <c r="F33">
        <f ca="1" t="shared" si="3"/>
        <v>0.31192285795781416</v>
      </c>
      <c r="G33">
        <f t="shared" si="4"/>
        <v>-0.4904072945282084</v>
      </c>
      <c r="H33">
        <f t="shared" si="1"/>
        <v>-0.004904072945282084</v>
      </c>
    </row>
    <row r="34" spans="2:8" ht="12.75">
      <c r="B34">
        <f t="shared" si="2"/>
        <v>10.951742597047438</v>
      </c>
      <c r="C34">
        <v>6</v>
      </c>
      <c r="D34">
        <v>7</v>
      </c>
      <c r="E34" s="6">
        <f t="shared" si="5"/>
        <v>10.95</v>
      </c>
      <c r="F34">
        <f ca="1" t="shared" si="3"/>
        <v>0.5691693171863432</v>
      </c>
      <c r="G34">
        <f t="shared" si="4"/>
        <v>0.1742597047438892</v>
      </c>
      <c r="H34">
        <f t="shared" si="1"/>
        <v>0.0017425970474388918</v>
      </c>
    </row>
    <row r="35" spans="2:8" ht="12.75">
      <c r="B35">
        <f t="shared" si="2"/>
        <v>11.049793494014951</v>
      </c>
      <c r="C35">
        <v>7</v>
      </c>
      <c r="D35">
        <v>8</v>
      </c>
      <c r="E35" s="6">
        <f t="shared" si="5"/>
        <v>11.05</v>
      </c>
      <c r="F35">
        <f ca="1" t="shared" si="3"/>
        <v>0.4917621886435328</v>
      </c>
      <c r="G35">
        <f t="shared" si="4"/>
        <v>-0.020650598505031238</v>
      </c>
      <c r="H35">
        <f t="shared" si="1"/>
        <v>-0.0002065059850503124</v>
      </c>
    </row>
    <row r="36" spans="2:8" ht="12.75">
      <c r="B36">
        <f t="shared" si="2"/>
        <v>11.159767583371881</v>
      </c>
      <c r="C36">
        <v>8</v>
      </c>
      <c r="D36">
        <v>9</v>
      </c>
      <c r="E36" s="6">
        <f t="shared" si="5"/>
        <v>11.15</v>
      </c>
      <c r="F36">
        <f ca="1" t="shared" si="3"/>
        <v>0.8356555967348422</v>
      </c>
      <c r="G36">
        <f t="shared" si="4"/>
        <v>0.9767583371880177</v>
      </c>
      <c r="H36">
        <f t="shared" si="1"/>
        <v>0.009767583371880178</v>
      </c>
    </row>
    <row r="37" spans="2:8" ht="12.75">
      <c r="B37">
        <f t="shared" si="2"/>
        <v>10.945587630504434</v>
      </c>
      <c r="C37">
        <v>9</v>
      </c>
      <c r="D37">
        <v>10</v>
      </c>
      <c r="E37" s="6">
        <f>alpha+beta1*C37+beta2*9+beta2b*(D37-9)</f>
        <v>10.950000000000001</v>
      </c>
      <c r="F37">
        <f ca="1" t="shared" si="3"/>
        <v>0.329520733068553</v>
      </c>
      <c r="G37">
        <f t="shared" si="4"/>
        <v>-0.4412369495566113</v>
      </c>
      <c r="H37">
        <f t="shared" si="1"/>
        <v>-0.0044123694955661135</v>
      </c>
    </row>
    <row r="38" spans="2:8" ht="12.75">
      <c r="B38">
        <f t="shared" si="2"/>
        <v>10.749145877985054</v>
      </c>
      <c r="C38">
        <v>10</v>
      </c>
      <c r="D38">
        <v>11</v>
      </c>
      <c r="E38" s="6">
        <f>alpha+beta1*C38+beta2*9+beta2b*(D38-9)</f>
        <v>10.75</v>
      </c>
      <c r="F38">
        <f ca="1" t="shared" si="3"/>
        <v>0.46596684661060483</v>
      </c>
      <c r="G38">
        <f t="shared" si="4"/>
        <v>-0.08541220149456641</v>
      </c>
      <c r="H38">
        <f t="shared" si="1"/>
        <v>-0.0008541220149456641</v>
      </c>
    </row>
    <row r="39" spans="2:8" ht="12.75">
      <c r="B39">
        <f t="shared" si="2"/>
        <v>10.554860458935769</v>
      </c>
      <c r="C39">
        <v>11</v>
      </c>
      <c r="D39">
        <v>12</v>
      </c>
      <c r="E39" s="6">
        <f>alpha+beta1*C39+beta2*9+beta2b*(D39-9)</f>
        <v>10.55</v>
      </c>
      <c r="F39">
        <f ca="1" t="shared" si="3"/>
        <v>0.6865326862898407</v>
      </c>
      <c r="G39">
        <f t="shared" si="4"/>
        <v>0.48604589357686734</v>
      </c>
      <c r="H39">
        <f t="shared" si="1"/>
        <v>0.004860458935768673</v>
      </c>
    </row>
    <row r="40" spans="2:8" ht="12.75">
      <c r="B40">
        <f t="shared" si="2"/>
        <v>10.337914918059774</v>
      </c>
      <c r="C40">
        <v>12</v>
      </c>
      <c r="D40">
        <v>13</v>
      </c>
      <c r="E40" s="6">
        <f>alpha+beta1*C40+beta2*9+beta2b*(D40-9)</f>
        <v>10.35</v>
      </c>
      <c r="F40">
        <f ca="1" t="shared" si="3"/>
        <v>0.11342592294284004</v>
      </c>
      <c r="G40">
        <f t="shared" si="4"/>
        <v>-1.2085081940226843</v>
      </c>
      <c r="H40">
        <f t="shared" si="1"/>
        <v>-0.012085081940226844</v>
      </c>
    </row>
    <row r="41" spans="2:8" ht="12.75">
      <c r="B41">
        <f t="shared" si="2"/>
        <v>10.14418488702682</v>
      </c>
      <c r="C41">
        <v>13</v>
      </c>
      <c r="D41">
        <v>14</v>
      </c>
      <c r="E41" s="6">
        <f>alpha+beta1*C41+beta2*9+beta2b*(D41-9)</f>
        <v>10.15</v>
      </c>
      <c r="F41">
        <f ca="1" t="shared" si="3"/>
        <v>0.28044795321880667</v>
      </c>
      <c r="G41">
        <f t="shared" si="4"/>
        <v>-0.5815112973180323</v>
      </c>
      <c r="H41">
        <f t="shared" si="1"/>
        <v>-0.0058151129731803235</v>
      </c>
    </row>
    <row r="42" spans="2:8" ht="12.75">
      <c r="B42">
        <f t="shared" si="2"/>
        <v>10.71658493289474</v>
      </c>
      <c r="C42">
        <v>0</v>
      </c>
      <c r="D42">
        <v>2</v>
      </c>
      <c r="E42" s="6">
        <f aca="true" t="shared" si="6" ref="E42:E49">alpha+beta1*C42+beta2*D42</f>
        <v>10.7</v>
      </c>
      <c r="F42">
        <f ca="1" t="shared" si="3"/>
        <v>0.9513910295630148</v>
      </c>
      <c r="G42">
        <f t="shared" si="4"/>
        <v>1.6584932894740279</v>
      </c>
      <c r="H42">
        <f t="shared" si="1"/>
        <v>0.01658493289474028</v>
      </c>
    </row>
    <row r="43" spans="2:8" ht="12.75">
      <c r="B43">
        <f t="shared" si="2"/>
        <v>10.807471346601586</v>
      </c>
      <c r="C43">
        <v>1</v>
      </c>
      <c r="D43">
        <v>3</v>
      </c>
      <c r="E43" s="6">
        <f t="shared" si="6"/>
        <v>10.8</v>
      </c>
      <c r="F43">
        <f ca="1" t="shared" si="3"/>
        <v>0.7725088599128116</v>
      </c>
      <c r="G43">
        <f t="shared" si="4"/>
        <v>0.74713466015861</v>
      </c>
      <c r="H43">
        <f t="shared" si="1"/>
        <v>0.0074713466015861</v>
      </c>
    </row>
    <row r="44" spans="2:8" ht="12.75">
      <c r="B44">
        <f t="shared" si="2"/>
        <v>10.893823693127523</v>
      </c>
      <c r="C44">
        <v>2</v>
      </c>
      <c r="D44">
        <v>4</v>
      </c>
      <c r="E44" s="6">
        <f t="shared" si="6"/>
        <v>10.9</v>
      </c>
      <c r="F44">
        <f ca="1" t="shared" si="3"/>
        <v>0.268409405630714</v>
      </c>
      <c r="G44">
        <f t="shared" si="4"/>
        <v>-0.6176306872478103</v>
      </c>
      <c r="H44">
        <f t="shared" si="1"/>
        <v>-0.006176306872478103</v>
      </c>
    </row>
    <row r="45" spans="2:8" ht="12.75">
      <c r="B45">
        <f t="shared" si="2"/>
        <v>11.011205079194575</v>
      </c>
      <c r="C45">
        <v>3</v>
      </c>
      <c r="D45">
        <v>5</v>
      </c>
      <c r="E45" s="6">
        <f t="shared" si="6"/>
        <v>11</v>
      </c>
      <c r="F45">
        <f ca="1" t="shared" si="3"/>
        <v>0.8687513101417708</v>
      </c>
      <c r="G45">
        <f t="shared" si="4"/>
        <v>1.1205079194574044</v>
      </c>
      <c r="H45">
        <f t="shared" si="1"/>
        <v>0.011205079194574044</v>
      </c>
    </row>
    <row r="46" spans="2:8" ht="12.75">
      <c r="B46">
        <f t="shared" si="2"/>
        <v>11.10678472517351</v>
      </c>
      <c r="C46">
        <v>4</v>
      </c>
      <c r="D46">
        <v>6</v>
      </c>
      <c r="E46" s="6">
        <f t="shared" si="6"/>
        <v>11.1</v>
      </c>
      <c r="F46">
        <f ca="1" t="shared" si="3"/>
        <v>0.7512639283246116</v>
      </c>
      <c r="G46">
        <f t="shared" si="4"/>
        <v>0.678472517350968</v>
      </c>
      <c r="H46">
        <f t="shared" si="1"/>
        <v>0.006784725173509681</v>
      </c>
    </row>
    <row r="47" spans="2:8" ht="12.75">
      <c r="B47">
        <f t="shared" si="2"/>
        <v>11.198041155178343</v>
      </c>
      <c r="C47">
        <v>5</v>
      </c>
      <c r="D47">
        <v>7</v>
      </c>
      <c r="E47" s="6">
        <f t="shared" si="6"/>
        <v>11.2</v>
      </c>
      <c r="F47">
        <f ca="1" t="shared" si="3"/>
        <v>0.42235029170593297</v>
      </c>
      <c r="G47">
        <f t="shared" si="4"/>
        <v>-0.19588448216563836</v>
      </c>
      <c r="H47">
        <f t="shared" si="1"/>
        <v>-0.0019588448216563835</v>
      </c>
    </row>
    <row r="48" spans="2:8" ht="12.75">
      <c r="B48">
        <f t="shared" si="2"/>
        <v>11.282966196889204</v>
      </c>
      <c r="C48">
        <v>6</v>
      </c>
      <c r="D48">
        <v>8</v>
      </c>
      <c r="E48" s="6">
        <f t="shared" si="6"/>
        <v>11.3</v>
      </c>
      <c r="F48">
        <f ca="1" t="shared" si="3"/>
        <v>0.04424845993012916</v>
      </c>
      <c r="G48">
        <f t="shared" si="4"/>
        <v>-1.7033803110796462</v>
      </c>
      <c r="H48">
        <f t="shared" si="1"/>
        <v>-0.017033803110796462</v>
      </c>
    </row>
    <row r="49" spans="2:8" ht="12.75">
      <c r="B49">
        <f t="shared" si="2"/>
        <v>11.388168450184358</v>
      </c>
      <c r="C49">
        <v>7</v>
      </c>
      <c r="D49">
        <v>9</v>
      </c>
      <c r="E49" s="6">
        <f t="shared" si="6"/>
        <v>11.4</v>
      </c>
      <c r="F49">
        <f ca="1" t="shared" si="3"/>
        <v>0.11837386545427986</v>
      </c>
      <c r="G49">
        <f t="shared" si="4"/>
        <v>-1.1831549815642415</v>
      </c>
      <c r="H49">
        <f t="shared" si="1"/>
        <v>-0.011831549815642415</v>
      </c>
    </row>
    <row r="50" spans="2:8" ht="12.75">
      <c r="B50">
        <f t="shared" si="2"/>
        <v>11.189712541441947</v>
      </c>
      <c r="C50">
        <v>8</v>
      </c>
      <c r="D50">
        <v>10</v>
      </c>
      <c r="E50" s="6">
        <f>alpha+beta1*C50+beta2*9+beta2b*(D50-9)</f>
        <v>11.200000000000001</v>
      </c>
      <c r="F50">
        <f ca="1" t="shared" si="3"/>
        <v>0.15179955782305754</v>
      </c>
      <c r="G50">
        <f t="shared" si="4"/>
        <v>-1.0287458558053153</v>
      </c>
      <c r="H50">
        <f t="shared" si="1"/>
        <v>-0.010287458558053153</v>
      </c>
    </row>
    <row r="51" spans="2:8" ht="12.75">
      <c r="B51">
        <f t="shared" si="2"/>
        <v>10.998580007664952</v>
      </c>
      <c r="C51">
        <v>9</v>
      </c>
      <c r="D51">
        <v>11</v>
      </c>
      <c r="E51" s="6">
        <f>alpha+beta1*C51+beta2*9+beta2b*(D51-9)</f>
        <v>11</v>
      </c>
      <c r="F51">
        <f ca="1" t="shared" si="3"/>
        <v>0.4435403055630802</v>
      </c>
      <c r="G51">
        <f t="shared" si="4"/>
        <v>-0.14199923350488508</v>
      </c>
      <c r="H51">
        <f t="shared" si="1"/>
        <v>-0.0014199923350488508</v>
      </c>
    </row>
    <row r="52" spans="2:8" ht="12.75">
      <c r="B52">
        <f t="shared" si="2"/>
        <v>10.789451909614927</v>
      </c>
      <c r="C52">
        <v>10</v>
      </c>
      <c r="D52">
        <v>12</v>
      </c>
      <c r="E52" s="6">
        <f>alpha+beta1*C52+beta2*9+beta2b*(D52-9)</f>
        <v>10.8</v>
      </c>
      <c r="F52">
        <f ca="1" t="shared" si="3"/>
        <v>0.1457563349985158</v>
      </c>
      <c r="G52">
        <f t="shared" si="4"/>
        <v>-1.0548090385074147</v>
      </c>
      <c r="H52">
        <f t="shared" si="1"/>
        <v>-0.010548090385074147</v>
      </c>
    </row>
    <row r="53" spans="2:8" ht="12.75">
      <c r="B53">
        <f t="shared" si="2"/>
        <v>10.601886671736274</v>
      </c>
      <c r="C53">
        <v>11</v>
      </c>
      <c r="D53">
        <v>13</v>
      </c>
      <c r="E53" s="6">
        <f>alpha+beta1*C53+beta2*9+beta2b*(D53-9)</f>
        <v>10.6</v>
      </c>
      <c r="F53">
        <f ca="1" t="shared" si="3"/>
        <v>0.5748231594311655</v>
      </c>
      <c r="G53">
        <f t="shared" si="4"/>
        <v>0.1886671736274258</v>
      </c>
      <c r="H53">
        <f t="shared" si="1"/>
        <v>0.001886671736274258</v>
      </c>
    </row>
    <row r="54" spans="2:8" ht="12.75">
      <c r="B54">
        <f t="shared" si="2"/>
        <v>10.390757369868918</v>
      </c>
      <c r="C54">
        <v>12</v>
      </c>
      <c r="D54">
        <v>14</v>
      </c>
      <c r="E54" s="6">
        <f>alpha+beta1*C54+beta2*9+beta2b*(D54-9)</f>
        <v>10.4</v>
      </c>
      <c r="F54">
        <f ca="1" t="shared" si="3"/>
        <v>0.17767469747574172</v>
      </c>
      <c r="G54">
        <f t="shared" si="4"/>
        <v>-0.9242630131081413</v>
      </c>
      <c r="H54">
        <f t="shared" si="1"/>
        <v>-0.009242630131081413</v>
      </c>
    </row>
    <row r="55" spans="2:8" ht="12.75">
      <c r="B55">
        <f t="shared" si="2"/>
        <v>11.049815636664325</v>
      </c>
      <c r="C55">
        <v>0</v>
      </c>
      <c r="D55">
        <v>3</v>
      </c>
      <c r="E55" s="6">
        <f aca="true" t="shared" si="7" ref="E55:E61">alpha+beta1*C55+beta2*D55</f>
        <v>11.05</v>
      </c>
      <c r="F55">
        <f ca="1" t="shared" si="3"/>
        <v>0.49264538368373145</v>
      </c>
      <c r="G55">
        <f t="shared" si="4"/>
        <v>-0.01843633356754052</v>
      </c>
      <c r="H55">
        <f t="shared" si="1"/>
        <v>-0.00018436333567540522</v>
      </c>
    </row>
    <row r="56" spans="2:8" ht="12.75">
      <c r="B56">
        <f t="shared" si="2"/>
        <v>11.148340883960634</v>
      </c>
      <c r="C56">
        <v>1</v>
      </c>
      <c r="D56">
        <v>4</v>
      </c>
      <c r="E56" s="6">
        <f t="shared" si="7"/>
        <v>11.15</v>
      </c>
      <c r="F56">
        <f ca="1" t="shared" si="3"/>
        <v>0.4341132577200879</v>
      </c>
      <c r="G56">
        <f t="shared" si="4"/>
        <v>-0.1659116039366782</v>
      </c>
      <c r="H56">
        <f t="shared" si="1"/>
        <v>-0.001659116039366782</v>
      </c>
    </row>
    <row r="57" spans="2:8" ht="12.75">
      <c r="B57">
        <f t="shared" si="2"/>
        <v>11.246385951544523</v>
      </c>
      <c r="C57">
        <v>2</v>
      </c>
      <c r="D57">
        <v>5</v>
      </c>
      <c r="E57" s="6">
        <f t="shared" si="7"/>
        <v>11.25</v>
      </c>
      <c r="F57">
        <f ca="1" t="shared" si="3"/>
        <v>0.3588984131135362</v>
      </c>
      <c r="G57">
        <f t="shared" si="4"/>
        <v>-0.3614048455476847</v>
      </c>
      <c r="H57">
        <f t="shared" si="1"/>
        <v>-0.003614048455476847</v>
      </c>
    </row>
    <row r="58" spans="2:8" ht="12.75">
      <c r="B58">
        <f t="shared" si="2"/>
        <v>11.329458364610957</v>
      </c>
      <c r="C58">
        <v>3</v>
      </c>
      <c r="D58">
        <v>6</v>
      </c>
      <c r="E58" s="6">
        <f t="shared" si="7"/>
        <v>11.35</v>
      </c>
      <c r="F58">
        <f ca="1" t="shared" si="3"/>
        <v>0.019979933017695295</v>
      </c>
      <c r="G58">
        <f t="shared" si="4"/>
        <v>-2.0541635389042696</v>
      </c>
      <c r="H58">
        <f t="shared" si="1"/>
        <v>-0.020541635389042696</v>
      </c>
    </row>
    <row r="59" spans="2:8" ht="12.75">
      <c r="B59">
        <f t="shared" si="2"/>
        <v>11.446706928574859</v>
      </c>
      <c r="C59">
        <v>4</v>
      </c>
      <c r="D59">
        <v>7</v>
      </c>
      <c r="E59" s="6">
        <f t="shared" si="7"/>
        <v>11.45</v>
      </c>
      <c r="F59">
        <f ca="1" t="shared" si="3"/>
        <v>0.3709617729926087</v>
      </c>
      <c r="G59">
        <f t="shared" si="4"/>
        <v>-0.3293071425141214</v>
      </c>
      <c r="H59">
        <f t="shared" si="1"/>
        <v>-0.003293071425141214</v>
      </c>
    </row>
    <row r="60" spans="2:8" ht="12.75">
      <c r="B60">
        <f t="shared" si="2"/>
        <v>11.550289831832332</v>
      </c>
      <c r="C60">
        <v>5</v>
      </c>
      <c r="D60">
        <v>8</v>
      </c>
      <c r="E60" s="6">
        <f t="shared" si="7"/>
        <v>11.55</v>
      </c>
      <c r="F60">
        <f ca="1" t="shared" si="3"/>
        <v>0.5115609986018834</v>
      </c>
      <c r="G60">
        <f t="shared" si="4"/>
        <v>0.02898318323319051</v>
      </c>
      <c r="H60">
        <f t="shared" si="1"/>
        <v>0.0002898318323319051</v>
      </c>
    </row>
    <row r="61" spans="2:8" ht="12.75">
      <c r="B61">
        <f t="shared" si="2"/>
        <v>11.632681350619041</v>
      </c>
      <c r="C61">
        <v>6</v>
      </c>
      <c r="D61">
        <v>9</v>
      </c>
      <c r="E61" s="6">
        <f t="shared" si="7"/>
        <v>11.65</v>
      </c>
      <c r="F61">
        <f ca="1" t="shared" si="3"/>
        <v>0.04164880636245005</v>
      </c>
      <c r="G61">
        <f t="shared" si="4"/>
        <v>-1.7318649380958893</v>
      </c>
      <c r="H61">
        <f t="shared" si="1"/>
        <v>-0.01731864938095889</v>
      </c>
    </row>
    <row r="62" spans="2:8" ht="12.75">
      <c r="B62">
        <f t="shared" si="2"/>
        <v>11.441571316020898</v>
      </c>
      <c r="C62">
        <v>7</v>
      </c>
      <c r="D62">
        <v>10</v>
      </c>
      <c r="E62" s="6">
        <f>alpha+beta1*C62+beta2*9+beta2b*(D62-9)</f>
        <v>11.450000000000001</v>
      </c>
      <c r="F62">
        <f ca="1" t="shared" si="3"/>
        <v>0.1996510247487553</v>
      </c>
      <c r="G62">
        <f t="shared" si="4"/>
        <v>-0.8428683979103231</v>
      </c>
      <c r="H62">
        <f t="shared" si="1"/>
        <v>-0.008428683979103232</v>
      </c>
    </row>
    <row r="63" spans="2:8" ht="12.75">
      <c r="B63">
        <f t="shared" si="2"/>
        <v>11.230456634845716</v>
      </c>
      <c r="C63">
        <v>8</v>
      </c>
      <c r="D63">
        <v>11</v>
      </c>
      <c r="E63" s="6">
        <f>alpha+beta1*C63+beta2*9+beta2b*(D63-9)</f>
        <v>11.25</v>
      </c>
      <c r="F63">
        <f ca="1" t="shared" si="3"/>
        <v>0.025330716573464196</v>
      </c>
      <c r="G63">
        <f t="shared" si="4"/>
        <v>-1.9543365154283419</v>
      </c>
      <c r="H63">
        <f t="shared" si="1"/>
        <v>-0.01954336515428342</v>
      </c>
    </row>
    <row r="64" spans="2:8" ht="12.75">
      <c r="B64">
        <f t="shared" si="2"/>
        <v>11.040263331718439</v>
      </c>
      <c r="C64">
        <v>9</v>
      </c>
      <c r="D64">
        <v>12</v>
      </c>
      <c r="E64" s="6">
        <f>alpha+beta1*C64+beta2*9+beta2b*(D64-9)</f>
        <v>11.05</v>
      </c>
      <c r="F64">
        <f ca="1" t="shared" si="3"/>
        <v>0.1651109964532802</v>
      </c>
      <c r="G64">
        <f t="shared" si="4"/>
        <v>-0.9736668281562464</v>
      </c>
      <c r="H64">
        <f t="shared" si="1"/>
        <v>-0.009736668281562465</v>
      </c>
    </row>
    <row r="65" spans="2:8" ht="12.75">
      <c r="B65">
        <f t="shared" si="2"/>
        <v>10.852017642695353</v>
      </c>
      <c r="C65">
        <v>10</v>
      </c>
      <c r="D65">
        <v>13</v>
      </c>
      <c r="E65" s="6">
        <f>alpha+beta1*C65+beta2*9+beta2b*(D65-9)</f>
        <v>10.85</v>
      </c>
      <c r="F65">
        <f ca="1" t="shared" si="3"/>
        <v>0.5799494920897867</v>
      </c>
      <c r="G65">
        <f t="shared" si="4"/>
        <v>0.2017642695352561</v>
      </c>
      <c r="H65">
        <f t="shared" si="1"/>
        <v>0.002017642695352561</v>
      </c>
    </row>
    <row r="66" spans="2:8" ht="12.75">
      <c r="B66">
        <f t="shared" si="2"/>
        <v>10.640151476467384</v>
      </c>
      <c r="C66">
        <v>11</v>
      </c>
      <c r="D66">
        <v>14</v>
      </c>
      <c r="E66" s="6">
        <f>alpha+beta1*C66+beta2*9+beta2b*(D66-9)</f>
        <v>10.65</v>
      </c>
      <c r="F66">
        <f ca="1" t="shared" si="3"/>
        <v>0.16234830015947588</v>
      </c>
      <c r="G66">
        <f t="shared" si="4"/>
        <v>-0.9848523532615876</v>
      </c>
      <c r="H66">
        <f t="shared" si="1"/>
        <v>-0.009848523532615876</v>
      </c>
    </row>
    <row r="67" spans="2:8" ht="12.75">
      <c r="B67">
        <f t="shared" si="2"/>
        <v>11.412345072698502</v>
      </c>
      <c r="C67">
        <v>0</v>
      </c>
      <c r="D67">
        <v>4</v>
      </c>
      <c r="E67" s="6">
        <f aca="true" t="shared" si="8" ref="E67:E72">alpha+beta1*C67+beta2*D67</f>
        <v>11.4</v>
      </c>
      <c r="F67">
        <f ca="1" t="shared" si="3"/>
        <v>0.891493030277684</v>
      </c>
      <c r="G67">
        <f t="shared" si="4"/>
        <v>1.2345072698500639</v>
      </c>
      <c r="H67">
        <f t="shared" si="1"/>
        <v>0.01234507269850064</v>
      </c>
    </row>
    <row r="68" spans="2:8" ht="12.75">
      <c r="B68">
        <f t="shared" si="2"/>
        <v>11.478188027562581</v>
      </c>
      <c r="C68">
        <v>1</v>
      </c>
      <c r="D68">
        <v>5</v>
      </c>
      <c r="E68" s="6">
        <f t="shared" si="8"/>
        <v>11.5</v>
      </c>
      <c r="F68">
        <f ca="1" t="shared" si="3"/>
        <v>0.014584415305882725</v>
      </c>
      <c r="G68">
        <f t="shared" si="4"/>
        <v>-2.1811972437419893</v>
      </c>
      <c r="H68">
        <f t="shared" si="1"/>
        <v>-0.021811972437419894</v>
      </c>
    </row>
    <row r="69" spans="2:8" ht="12.75">
      <c r="B69">
        <f t="shared" si="2"/>
        <v>11.604589875408797</v>
      </c>
      <c r="C69">
        <v>2</v>
      </c>
      <c r="D69">
        <v>6</v>
      </c>
      <c r="E69" s="6">
        <f t="shared" si="8"/>
        <v>11.6</v>
      </c>
      <c r="F69">
        <f ca="1" t="shared" si="3"/>
        <v>0.6768784434358406</v>
      </c>
      <c r="G69">
        <f t="shared" si="4"/>
        <v>0.45898754087975535</v>
      </c>
      <c r="H69">
        <f t="shared" si="1"/>
        <v>0.004589875408797553</v>
      </c>
    </row>
    <row r="70" spans="2:8" ht="12.75">
      <c r="B70">
        <f t="shared" si="2"/>
        <v>11.719975298300472</v>
      </c>
      <c r="C70">
        <v>3</v>
      </c>
      <c r="D70">
        <v>7</v>
      </c>
      <c r="E70" s="6">
        <f t="shared" si="8"/>
        <v>11.7</v>
      </c>
      <c r="F70">
        <f ca="1" t="shared" si="3"/>
        <v>0.9771161713427485</v>
      </c>
      <c r="G70">
        <f t="shared" si="4"/>
        <v>1.9975298300472302</v>
      </c>
      <c r="H70">
        <f t="shared" si="1"/>
        <v>0.019975298300472302</v>
      </c>
    </row>
    <row r="71" spans="2:8" ht="12.75">
      <c r="B71">
        <f t="shared" si="2"/>
        <v>11.80013236050113</v>
      </c>
      <c r="C71">
        <v>4</v>
      </c>
      <c r="D71">
        <v>8</v>
      </c>
      <c r="E71" s="6">
        <f t="shared" si="8"/>
        <v>11.8</v>
      </c>
      <c r="F71">
        <f ca="1" t="shared" si="3"/>
        <v>0.5052802658375534</v>
      </c>
      <c r="G71">
        <f t="shared" si="4"/>
        <v>0.013236050113094356</v>
      </c>
      <c r="H71">
        <f t="shared" si="1"/>
        <v>0.00013236050113094356</v>
      </c>
    </row>
    <row r="72" spans="2:8" ht="12.75">
      <c r="B72">
        <f t="shared" si="2"/>
        <v>11.880743901692753</v>
      </c>
      <c r="C72">
        <v>5</v>
      </c>
      <c r="D72">
        <v>9</v>
      </c>
      <c r="E72" s="6">
        <f t="shared" si="8"/>
        <v>11.9</v>
      </c>
      <c r="F72">
        <f ca="1" t="shared" si="3"/>
        <v>0.027076555144018133</v>
      </c>
      <c r="G72">
        <f t="shared" si="4"/>
        <v>-1.925609830724703</v>
      </c>
      <c r="H72">
        <f t="shared" si="1"/>
        <v>-0.01925609830724703</v>
      </c>
    </row>
    <row r="73" spans="2:8" ht="12.75">
      <c r="B73">
        <f t="shared" si="2"/>
        <v>11.704329246758913</v>
      </c>
      <c r="C73">
        <v>6</v>
      </c>
      <c r="D73">
        <v>10</v>
      </c>
      <c r="E73" s="6">
        <f>alpha+beta1*C73+beta2*9+beta2b*(D73-9)</f>
        <v>11.700000000000001</v>
      </c>
      <c r="F73">
        <f ca="1" t="shared" si="3"/>
        <v>0.6674652536799659</v>
      </c>
      <c r="G73">
        <f t="shared" si="4"/>
        <v>0.4329246758911871</v>
      </c>
      <c r="H73">
        <f t="shared" si="1"/>
        <v>0.004329246758911871</v>
      </c>
    </row>
    <row r="74" spans="2:8" ht="12.75">
      <c r="B74">
        <f t="shared" si="2"/>
        <v>11.504339514374452</v>
      </c>
      <c r="C74">
        <v>7</v>
      </c>
      <c r="D74">
        <v>11</v>
      </c>
      <c r="E74" s="6">
        <f>alpha+beta1*C74+beta2*9+beta2b*(D74-9)</f>
        <v>11.5</v>
      </c>
      <c r="F74">
        <f ca="1" t="shared" si="3"/>
        <v>0.6678381469212793</v>
      </c>
      <c r="G74">
        <f t="shared" si="4"/>
        <v>0.4339514374451512</v>
      </c>
      <c r="H74">
        <f t="shared" si="1"/>
        <v>0.004339514374451512</v>
      </c>
    </row>
    <row r="75" spans="2:8" ht="12.75">
      <c r="B75">
        <f t="shared" si="2"/>
        <v>11.293410692350948</v>
      </c>
      <c r="C75">
        <v>8</v>
      </c>
      <c r="D75">
        <v>12</v>
      </c>
      <c r="E75" s="6">
        <f>alpha+beta1*C75+beta2*9+beta2b*(D75-9)</f>
        <v>11.3</v>
      </c>
      <c r="F75">
        <f ca="1" t="shared" si="3"/>
        <v>0.25497011452855145</v>
      </c>
      <c r="G75">
        <f t="shared" si="4"/>
        <v>-0.6589307649053291</v>
      </c>
      <c r="H75">
        <f t="shared" si="1"/>
        <v>-0.006589307649053291</v>
      </c>
    </row>
    <row r="76" spans="2:8" ht="12.75">
      <c r="B76">
        <f t="shared" si="2"/>
        <v>11.092074356175582</v>
      </c>
      <c r="C76">
        <v>9</v>
      </c>
      <c r="D76">
        <v>13</v>
      </c>
      <c r="E76" s="6">
        <f>alpha+beta1*C76+beta2*9+beta2b*(D76-9)</f>
        <v>11.1</v>
      </c>
      <c r="F76">
        <f ca="1" t="shared" si="3"/>
        <v>0.21401583359827647</v>
      </c>
      <c r="G76">
        <f t="shared" si="4"/>
        <v>-0.7925643824417274</v>
      </c>
      <c r="H76">
        <f t="shared" si="1"/>
        <v>-0.007925643824417275</v>
      </c>
    </row>
    <row r="77" spans="2:8" ht="12.75">
      <c r="B77">
        <f t="shared" si="2"/>
        <v>10.894204571040714</v>
      </c>
      <c r="C77">
        <v>10</v>
      </c>
      <c r="D77">
        <v>14</v>
      </c>
      <c r="E77" s="6">
        <f>alpha+beta1*C77+beta2*9+beta2b*(D77-9)</f>
        <v>10.9</v>
      </c>
      <c r="F77">
        <f ca="1" t="shared" si="3"/>
        <v>0.28111145565111695</v>
      </c>
      <c r="G77">
        <f t="shared" si="4"/>
        <v>-0.5795428959286413</v>
      </c>
      <c r="H77">
        <f aca="true" t="shared" si="9" ref="H77:H132">G77*sigma</f>
        <v>-0.0057954289592864125</v>
      </c>
    </row>
    <row r="78" spans="2:8" ht="12.75">
      <c r="B78">
        <f t="shared" si="2"/>
        <v>11.754076613947861</v>
      </c>
      <c r="C78">
        <v>0</v>
      </c>
      <c r="D78">
        <v>5</v>
      </c>
      <c r="E78" s="6">
        <f>alpha+beta1*C78+beta2*D78</f>
        <v>11.75</v>
      </c>
      <c r="F78">
        <f ca="1" t="shared" si="3"/>
        <v>0.6582388581494882</v>
      </c>
      <c r="G78">
        <f aca="true" t="shared" si="10" ref="G78:G132">NORMSINV(F78)</f>
        <v>0.40766139478612706</v>
      </c>
      <c r="H78">
        <f t="shared" si="9"/>
        <v>0.004076613947861271</v>
      </c>
    </row>
    <row r="79" spans="2:8" ht="12.75">
      <c r="B79">
        <f aca="true" t="shared" si="11" ref="B79:B132">E79+H79</f>
        <v>11.834648108404402</v>
      </c>
      <c r="C79">
        <v>1</v>
      </c>
      <c r="D79">
        <v>6</v>
      </c>
      <c r="E79" s="6">
        <f>alpha+beta1*C79+beta2*D79</f>
        <v>11.85</v>
      </c>
      <c r="F79">
        <f aca="true" ca="1" t="shared" si="12" ref="F79:F132">RAND()</f>
        <v>0.06236868517760619</v>
      </c>
      <c r="G79">
        <f t="shared" si="10"/>
        <v>-1.5351891595598737</v>
      </c>
      <c r="H79">
        <f t="shared" si="9"/>
        <v>-0.015351891595598736</v>
      </c>
    </row>
    <row r="80" spans="2:8" ht="12.75">
      <c r="B80">
        <f t="shared" si="11"/>
        <v>11.97062082588506</v>
      </c>
      <c r="C80">
        <v>2</v>
      </c>
      <c r="D80">
        <v>7</v>
      </c>
      <c r="E80" s="6">
        <f>alpha+beta1*C80+beta2*D80</f>
        <v>11.95</v>
      </c>
      <c r="F80">
        <f ca="1" t="shared" si="12"/>
        <v>0.9804000631346057</v>
      </c>
      <c r="G80">
        <f t="shared" si="10"/>
        <v>2.0620825885060317</v>
      </c>
      <c r="H80">
        <f t="shared" si="9"/>
        <v>0.020620825885060316</v>
      </c>
    </row>
    <row r="81" spans="2:8" ht="12.75">
      <c r="B81">
        <f t="shared" si="11"/>
        <v>12.046020713852052</v>
      </c>
      <c r="C81">
        <v>3</v>
      </c>
      <c r="D81">
        <v>8</v>
      </c>
      <c r="E81" s="6">
        <f>alpha+beta1*C81+beta2*D81</f>
        <v>12.05</v>
      </c>
      <c r="F81">
        <f ca="1" t="shared" si="12"/>
        <v>0.34534140327391327</v>
      </c>
      <c r="G81">
        <f t="shared" si="10"/>
        <v>-0.39792861479489083</v>
      </c>
      <c r="H81">
        <f t="shared" si="9"/>
        <v>-0.003979286147948909</v>
      </c>
    </row>
    <row r="82" spans="2:8" ht="12.75">
      <c r="B82">
        <f t="shared" si="11"/>
        <v>12.127338319470667</v>
      </c>
      <c r="C82">
        <v>4</v>
      </c>
      <c r="D82">
        <v>9</v>
      </c>
      <c r="E82" s="6">
        <f>alpha+beta1*C82+beta2*D82</f>
        <v>12.15</v>
      </c>
      <c r="F82">
        <f ca="1" t="shared" si="12"/>
        <v>0.011720547926480585</v>
      </c>
      <c r="G82">
        <f t="shared" si="10"/>
        <v>-2.2661680529334394</v>
      </c>
      <c r="H82">
        <f t="shared" si="9"/>
        <v>-0.022661680529334396</v>
      </c>
    </row>
    <row r="83" spans="2:8" ht="12.75">
      <c r="B83">
        <f t="shared" si="11"/>
        <v>11.934735409967411</v>
      </c>
      <c r="C83">
        <v>5</v>
      </c>
      <c r="D83">
        <v>10</v>
      </c>
      <c r="E83" s="6">
        <f>alpha+beta1*C83+beta2*9+beta2b*(D83-9)</f>
        <v>11.950000000000001</v>
      </c>
      <c r="F83">
        <f ca="1" t="shared" si="12"/>
        <v>0.06344779646728749</v>
      </c>
      <c r="G83">
        <f t="shared" si="10"/>
        <v>-1.5264590032590886</v>
      </c>
      <c r="H83">
        <f t="shared" si="9"/>
        <v>-0.015264590032590886</v>
      </c>
    </row>
    <row r="84" spans="2:8" ht="12.75">
      <c r="B84">
        <f t="shared" si="11"/>
        <v>11.761196988754818</v>
      </c>
      <c r="C84">
        <v>6</v>
      </c>
      <c r="D84">
        <v>11</v>
      </c>
      <c r="E84" s="6">
        <f>alpha+beta1*C84+beta2*9+beta2b*(D84-9)</f>
        <v>11.75</v>
      </c>
      <c r="F84">
        <f ca="1" t="shared" si="12"/>
        <v>0.8685789477935333</v>
      </c>
      <c r="G84">
        <f t="shared" si="10"/>
        <v>1.1196988754818848</v>
      </c>
      <c r="H84">
        <f t="shared" si="9"/>
        <v>0.01119698875481885</v>
      </c>
    </row>
    <row r="85" spans="2:8" ht="12.75">
      <c r="B85">
        <f t="shared" si="11"/>
        <v>11.557420625432863</v>
      </c>
      <c r="C85">
        <v>7</v>
      </c>
      <c r="D85">
        <v>12</v>
      </c>
      <c r="E85" s="6">
        <f>alpha+beta1*C85+beta2*9+beta2b*(D85-9)</f>
        <v>11.55</v>
      </c>
      <c r="F85">
        <f ca="1" t="shared" si="12"/>
        <v>0.7709752786270816</v>
      </c>
      <c r="G85">
        <f t="shared" si="10"/>
        <v>0.7420625432863344</v>
      </c>
      <c r="H85">
        <f t="shared" si="9"/>
        <v>0.007420625432863343</v>
      </c>
    </row>
    <row r="86" spans="2:8" ht="12.75">
      <c r="B86">
        <f t="shared" si="11"/>
        <v>11.341340035888221</v>
      </c>
      <c r="C86">
        <v>8</v>
      </c>
      <c r="D86">
        <v>13</v>
      </c>
      <c r="E86" s="6">
        <f>alpha+beta1*C86+beta2*9+beta2b*(D86-9)</f>
        <v>11.35</v>
      </c>
      <c r="F86">
        <f ca="1" t="shared" si="12"/>
        <v>0.1932460649320209</v>
      </c>
      <c r="G86">
        <f t="shared" si="10"/>
        <v>-0.8659964111779113</v>
      </c>
      <c r="H86">
        <f t="shared" si="9"/>
        <v>-0.008659964111779113</v>
      </c>
    </row>
    <row r="87" spans="2:8" ht="12.75">
      <c r="B87">
        <f t="shared" si="11"/>
        <v>11.159564587897071</v>
      </c>
      <c r="C87">
        <v>9</v>
      </c>
      <c r="D87">
        <v>14</v>
      </c>
      <c r="E87" s="6">
        <f>alpha+beta1*C87+beta2*9+beta2b*(D87-9)</f>
        <v>11.15</v>
      </c>
      <c r="F87">
        <f ca="1" t="shared" si="12"/>
        <v>0.8305797524334251</v>
      </c>
      <c r="G87">
        <f t="shared" si="10"/>
        <v>0.9564587897070702</v>
      </c>
      <c r="H87">
        <f t="shared" si="9"/>
        <v>0.009564587897070702</v>
      </c>
    </row>
    <row r="88" spans="2:8" ht="12.75">
      <c r="B88">
        <f t="shared" si="11"/>
        <v>12.099973624581889</v>
      </c>
      <c r="C88">
        <v>0</v>
      </c>
      <c r="D88">
        <v>6</v>
      </c>
      <c r="E88" s="6">
        <f>alpha+beta1*C88+beta2*D88</f>
        <v>12.1</v>
      </c>
      <c r="F88">
        <f ca="1" t="shared" si="12"/>
        <v>0.49894777427524883</v>
      </c>
      <c r="G88">
        <f t="shared" si="10"/>
        <v>-0.0026375418110179934</v>
      </c>
      <c r="H88">
        <f t="shared" si="9"/>
        <v>-2.6375418110179936E-05</v>
      </c>
    </row>
    <row r="89" spans="2:8" ht="12.75">
      <c r="B89">
        <f t="shared" si="11"/>
        <v>12.207531303609949</v>
      </c>
      <c r="C89">
        <v>1</v>
      </c>
      <c r="D89">
        <v>7</v>
      </c>
      <c r="E89" s="6">
        <f>alpha+beta1*C89+beta2*D89</f>
        <v>12.2</v>
      </c>
      <c r="F89">
        <f ca="1" t="shared" si="12"/>
        <v>0.7743142092383142</v>
      </c>
      <c r="G89">
        <f t="shared" si="10"/>
        <v>0.7531303609949529</v>
      </c>
      <c r="H89">
        <f t="shared" si="9"/>
        <v>0.007531303609949529</v>
      </c>
    </row>
    <row r="90" spans="2:8" ht="12.75">
      <c r="B90">
        <f t="shared" si="11"/>
        <v>12.307948771809878</v>
      </c>
      <c r="C90">
        <v>2</v>
      </c>
      <c r="D90">
        <v>8</v>
      </c>
      <c r="E90" s="6">
        <f>alpha+beta1*C90+beta2*D90</f>
        <v>12.3</v>
      </c>
      <c r="F90">
        <f ca="1" t="shared" si="12"/>
        <v>0.7866575253928643</v>
      </c>
      <c r="G90">
        <f t="shared" si="10"/>
        <v>0.7948771809876398</v>
      </c>
      <c r="H90">
        <f t="shared" si="9"/>
        <v>0.007948771809876399</v>
      </c>
    </row>
    <row r="91" spans="2:8" ht="12.75">
      <c r="B91">
        <f t="shared" si="11"/>
        <v>12.396258690822638</v>
      </c>
      <c r="C91">
        <v>3</v>
      </c>
      <c r="D91">
        <v>9</v>
      </c>
      <c r="E91" s="6">
        <f>alpha+beta1*C91+beta2*D91</f>
        <v>12.4</v>
      </c>
      <c r="F91">
        <f ca="1" t="shared" si="12"/>
        <v>0.3541534586210229</v>
      </c>
      <c r="G91">
        <f t="shared" si="10"/>
        <v>-0.374130917736199</v>
      </c>
      <c r="H91">
        <f t="shared" si="9"/>
        <v>-0.00374130917736199</v>
      </c>
    </row>
    <row r="92" spans="2:8" ht="12.75">
      <c r="B92">
        <f t="shared" si="11"/>
        <v>12.210366400936678</v>
      </c>
      <c r="C92">
        <v>4</v>
      </c>
      <c r="D92">
        <v>10</v>
      </c>
      <c r="E92" s="6">
        <f>alpha+beta1*C92+beta2*9+beta2b*(D92-9)</f>
        <v>12.200000000000001</v>
      </c>
      <c r="F92">
        <f ca="1" t="shared" si="12"/>
        <v>0.850048189729518</v>
      </c>
      <c r="G92">
        <f t="shared" si="10"/>
        <v>1.0366400936676259</v>
      </c>
      <c r="H92">
        <f t="shared" si="9"/>
        <v>0.010366400936676259</v>
      </c>
    </row>
    <row r="93" spans="2:8" ht="12.75">
      <c r="B93">
        <f t="shared" si="11"/>
        <v>11.986460998461956</v>
      </c>
      <c r="C93">
        <v>5</v>
      </c>
      <c r="D93">
        <v>11</v>
      </c>
      <c r="E93" s="6">
        <f>alpha+beta1*C93+beta2*9+beta2b*(D93-9)</f>
        <v>12</v>
      </c>
      <c r="F93">
        <f ca="1" t="shared" si="12"/>
        <v>0.08788411723170886</v>
      </c>
      <c r="G93">
        <f t="shared" si="10"/>
        <v>-1.3539001538044935</v>
      </c>
      <c r="H93">
        <f t="shared" si="9"/>
        <v>-0.013539001538044935</v>
      </c>
    </row>
    <row r="94" spans="2:8" ht="12.75">
      <c r="B94">
        <f t="shared" si="11"/>
        <v>11.796574555514864</v>
      </c>
      <c r="C94">
        <v>6</v>
      </c>
      <c r="D94">
        <v>12</v>
      </c>
      <c r="E94" s="6">
        <f>alpha+beta1*C94+beta2*9+beta2b*(D94-9)</f>
        <v>11.8</v>
      </c>
      <c r="F94">
        <f ca="1" t="shared" si="12"/>
        <v>0.3659705998790592</v>
      </c>
      <c r="G94">
        <f t="shared" si="10"/>
        <v>-0.3425444485137583</v>
      </c>
      <c r="H94">
        <f t="shared" si="9"/>
        <v>-0.003425444485137583</v>
      </c>
    </row>
    <row r="95" spans="2:8" ht="12.75">
      <c r="B95">
        <f t="shared" si="11"/>
        <v>11.602360501168413</v>
      </c>
      <c r="C95">
        <v>7</v>
      </c>
      <c r="D95">
        <v>13</v>
      </c>
      <c r="E95" s="6">
        <f>alpha+beta1*C95+beta2*9+beta2b*(D95-9)</f>
        <v>11.6</v>
      </c>
      <c r="F95">
        <f ca="1" t="shared" si="12"/>
        <v>0.5933031094205552</v>
      </c>
      <c r="G95">
        <f t="shared" si="10"/>
        <v>0.23605011684120997</v>
      </c>
      <c r="H95">
        <f t="shared" si="9"/>
        <v>0.0023605011684121</v>
      </c>
    </row>
    <row r="96" spans="2:8" ht="12.75">
      <c r="B96">
        <f t="shared" si="11"/>
        <v>11.392424287525333</v>
      </c>
      <c r="C96">
        <v>8</v>
      </c>
      <c r="D96">
        <v>14</v>
      </c>
      <c r="E96" s="6">
        <f>alpha+beta1*C96+beta2*9+beta2b*(D96-9)</f>
        <v>11.4</v>
      </c>
      <c r="F96">
        <f ca="1" t="shared" si="12"/>
        <v>0.22435384918806545</v>
      </c>
      <c r="G96">
        <f t="shared" si="10"/>
        <v>-0.7575712474667509</v>
      </c>
      <c r="H96">
        <f t="shared" si="9"/>
        <v>-0.0075757124746675085</v>
      </c>
    </row>
    <row r="97" spans="2:8" ht="12.75">
      <c r="B97">
        <f t="shared" si="11"/>
        <v>12.444092159233545</v>
      </c>
      <c r="C97">
        <v>0</v>
      </c>
      <c r="D97">
        <v>7</v>
      </c>
      <c r="E97" s="6">
        <f>alpha+beta1*C97+beta2*D97</f>
        <v>12.45</v>
      </c>
      <c r="F97">
        <f ca="1" t="shared" si="12"/>
        <v>0.2773325527239763</v>
      </c>
      <c r="G97">
        <f t="shared" si="10"/>
        <v>-0.5907840766454329</v>
      </c>
      <c r="H97">
        <f t="shared" si="9"/>
        <v>-0.005907840766454329</v>
      </c>
    </row>
    <row r="98" spans="2:8" ht="12.75">
      <c r="B98">
        <f t="shared" si="11"/>
        <v>12.548195274005687</v>
      </c>
      <c r="C98">
        <v>1</v>
      </c>
      <c r="D98">
        <v>8</v>
      </c>
      <c r="E98" s="6">
        <f>alpha+beta1*C98+beta2*D98</f>
        <v>12.55</v>
      </c>
      <c r="F98">
        <f ca="1" t="shared" si="12"/>
        <v>0.42839078184057744</v>
      </c>
      <c r="G98">
        <f t="shared" si="10"/>
        <v>-0.18047259943128152</v>
      </c>
      <c r="H98">
        <f t="shared" si="9"/>
        <v>-0.0018047259943128153</v>
      </c>
    </row>
    <row r="99" spans="2:8" ht="12.75">
      <c r="B99">
        <f t="shared" si="11"/>
        <v>12.627583531347291</v>
      </c>
      <c r="C99">
        <v>2</v>
      </c>
      <c r="D99">
        <v>9</v>
      </c>
      <c r="E99" s="6">
        <f>alpha+beta1*C99+beta2*D99</f>
        <v>12.65</v>
      </c>
      <c r="F99">
        <f ca="1" t="shared" si="12"/>
        <v>0.01249210225684827</v>
      </c>
      <c r="G99">
        <f t="shared" si="10"/>
        <v>-2.2416468652710186</v>
      </c>
      <c r="H99">
        <f t="shared" si="9"/>
        <v>-0.022416468652710186</v>
      </c>
    </row>
    <row r="100" spans="2:8" ht="12.75">
      <c r="B100">
        <f t="shared" si="11"/>
        <v>12.448343679924188</v>
      </c>
      <c r="C100">
        <v>3</v>
      </c>
      <c r="D100">
        <v>10</v>
      </c>
      <c r="E100" s="6">
        <f>alpha+beta1*C100+beta2*9+beta2b*(D100-9)</f>
        <v>12.450000000000001</v>
      </c>
      <c r="F100">
        <f ca="1" t="shared" si="12"/>
        <v>0.43422327839399966</v>
      </c>
      <c r="G100">
        <f t="shared" si="10"/>
        <v>-0.16563200758135493</v>
      </c>
      <c r="H100">
        <f t="shared" si="9"/>
        <v>-0.0016563200758135494</v>
      </c>
    </row>
    <row r="101" spans="2:8" ht="12.75">
      <c r="B101">
        <f t="shared" si="11"/>
        <v>12.254348872513475</v>
      </c>
      <c r="C101">
        <v>4</v>
      </c>
      <c r="D101">
        <v>11</v>
      </c>
      <c r="E101" s="6">
        <f>alpha+beta1*C101+beta2*9+beta2b*(D101-9)</f>
        <v>12.25</v>
      </c>
      <c r="F101">
        <f ca="1" t="shared" si="12"/>
        <v>0.6681778656437096</v>
      </c>
      <c r="G101">
        <f t="shared" si="10"/>
        <v>0.4348872513475167</v>
      </c>
      <c r="H101">
        <f t="shared" si="9"/>
        <v>0.004348872513475167</v>
      </c>
    </row>
    <row r="102" spans="2:8" ht="12.75">
      <c r="B102">
        <f t="shared" si="11"/>
        <v>12.077102875188018</v>
      </c>
      <c r="C102">
        <v>5</v>
      </c>
      <c r="D102">
        <v>12</v>
      </c>
      <c r="E102" s="6">
        <f>alpha+beta1*C102+beta2*9+beta2b*(D102-9)</f>
        <v>12.05</v>
      </c>
      <c r="F102">
        <f ca="1" t="shared" si="12"/>
        <v>0.9966387547108839</v>
      </c>
      <c r="G102">
        <f t="shared" si="10"/>
        <v>2.710287518801792</v>
      </c>
      <c r="H102">
        <f t="shared" si="9"/>
        <v>0.02710287518801792</v>
      </c>
    </row>
    <row r="103" spans="2:8" ht="12.75">
      <c r="B103">
        <f t="shared" si="11"/>
        <v>11.841389409854013</v>
      </c>
      <c r="C103">
        <v>6</v>
      </c>
      <c r="D103">
        <v>13</v>
      </c>
      <c r="E103" s="6">
        <f>alpha+beta1*C103+beta2*9+beta2b*(D103-9)</f>
        <v>11.85</v>
      </c>
      <c r="F103">
        <f ca="1" t="shared" si="12"/>
        <v>0.19460277043553909</v>
      </c>
      <c r="G103">
        <f t="shared" si="10"/>
        <v>-0.8610590145986241</v>
      </c>
      <c r="H103">
        <f t="shared" si="9"/>
        <v>-0.008610590145986242</v>
      </c>
    </row>
    <row r="104" spans="2:8" ht="12.75">
      <c r="B104">
        <f t="shared" si="11"/>
        <v>11.662772923940128</v>
      </c>
      <c r="C104">
        <v>7</v>
      </c>
      <c r="D104">
        <v>14</v>
      </c>
      <c r="E104" s="6">
        <f>alpha+beta1*C104+beta2*9+beta2b*(D104-9)</f>
        <v>11.65</v>
      </c>
      <c r="F104">
        <f ca="1" t="shared" si="12"/>
        <v>0.8992504810570763</v>
      </c>
      <c r="G104">
        <f t="shared" si="10"/>
        <v>1.277292394012746</v>
      </c>
      <c r="H104">
        <f t="shared" si="9"/>
        <v>0.01277292394012746</v>
      </c>
    </row>
    <row r="105" spans="2:8" ht="12.75">
      <c r="B105">
        <f t="shared" si="11"/>
        <v>12.796410876701977</v>
      </c>
      <c r="C105">
        <v>0</v>
      </c>
      <c r="D105">
        <v>8</v>
      </c>
      <c r="E105" s="6">
        <f>alpha+beta1*C105+beta2*D105</f>
        <v>12.8</v>
      </c>
      <c r="F105">
        <f ca="1" t="shared" si="12"/>
        <v>0.35983033775653217</v>
      </c>
      <c r="G105">
        <f t="shared" si="10"/>
        <v>-0.35891232980238585</v>
      </c>
      <c r="H105">
        <f t="shared" si="9"/>
        <v>-0.0035891232980238587</v>
      </c>
    </row>
    <row r="106" spans="2:8" ht="12.75">
      <c r="B106">
        <f t="shared" si="11"/>
        <v>12.892218267655595</v>
      </c>
      <c r="C106">
        <v>1</v>
      </c>
      <c r="D106">
        <v>9</v>
      </c>
      <c r="E106" s="6">
        <f>alpha+beta1*C106+beta2*D106</f>
        <v>12.9</v>
      </c>
      <c r="F106">
        <f ca="1" t="shared" si="12"/>
        <v>0.2182334467864675</v>
      </c>
      <c r="G106">
        <f t="shared" si="10"/>
        <v>-0.7781732344405923</v>
      </c>
      <c r="H106">
        <f t="shared" si="9"/>
        <v>-0.007781732344405923</v>
      </c>
    </row>
    <row r="107" spans="2:8" ht="12.75">
      <c r="B107">
        <f t="shared" si="11"/>
        <v>12.690997891915533</v>
      </c>
      <c r="C107">
        <v>2</v>
      </c>
      <c r="D107">
        <v>10</v>
      </c>
      <c r="E107" s="6">
        <f>alpha+beta1*C107+beta2*9+beta2b*(D107-9)</f>
        <v>12.700000000000001</v>
      </c>
      <c r="F107">
        <f ca="1" t="shared" si="12"/>
        <v>0.18400403764978024</v>
      </c>
      <c r="G107">
        <f t="shared" si="10"/>
        <v>-0.9002108084468285</v>
      </c>
      <c r="H107">
        <f t="shared" si="9"/>
        <v>-0.009002108084468287</v>
      </c>
    </row>
    <row r="108" spans="2:8" ht="12.75">
      <c r="B108">
        <f t="shared" si="11"/>
        <v>12.505414845653675</v>
      </c>
      <c r="C108">
        <v>3</v>
      </c>
      <c r="D108">
        <v>11</v>
      </c>
      <c r="E108" s="6">
        <f>alpha+beta1*C108+beta2*9+beta2b*(D108-9)</f>
        <v>12.5</v>
      </c>
      <c r="F108">
        <f ca="1" t="shared" si="12"/>
        <v>0.7059131833260635</v>
      </c>
      <c r="G108">
        <f t="shared" si="10"/>
        <v>0.5414845653675513</v>
      </c>
      <c r="H108">
        <f t="shared" si="9"/>
        <v>0.005414845653675513</v>
      </c>
    </row>
    <row r="109" spans="2:8" ht="12.75">
      <c r="B109">
        <f t="shared" si="11"/>
        <v>12.288602517872503</v>
      </c>
      <c r="C109">
        <v>4</v>
      </c>
      <c r="D109">
        <v>12</v>
      </c>
      <c r="E109" s="6">
        <f>alpha+beta1*C109+beta2*9+beta2b*(D109-9)</f>
        <v>12.3</v>
      </c>
      <c r="F109">
        <f ca="1" t="shared" si="12"/>
        <v>0.12719560733607693</v>
      </c>
      <c r="G109">
        <f t="shared" si="10"/>
        <v>-1.1397482127497418</v>
      </c>
      <c r="H109">
        <f t="shared" si="9"/>
        <v>-0.011397482127497418</v>
      </c>
    </row>
    <row r="110" spans="2:8" ht="12.75">
      <c r="B110">
        <f t="shared" si="11"/>
        <v>12.081752269416489</v>
      </c>
      <c r="C110">
        <v>5</v>
      </c>
      <c r="D110">
        <v>13</v>
      </c>
      <c r="E110" s="6">
        <f>alpha+beta1*C110+beta2*9+beta2b*(D110-9)</f>
        <v>12.1</v>
      </c>
      <c r="F110">
        <f ca="1" t="shared" si="12"/>
        <v>0.034017641546769006</v>
      </c>
      <c r="G110">
        <f t="shared" si="10"/>
        <v>-1.8247730583510746</v>
      </c>
      <c r="H110">
        <f t="shared" si="9"/>
        <v>-0.018247730583510747</v>
      </c>
    </row>
    <row r="111" spans="2:8" ht="12.75">
      <c r="B111">
        <f t="shared" si="11"/>
        <v>11.904077951937492</v>
      </c>
      <c r="C111">
        <v>6</v>
      </c>
      <c r="D111">
        <v>14</v>
      </c>
      <c r="E111" s="6">
        <f>alpha+beta1*C111+beta2*9+beta2b*(D111-9)</f>
        <v>11.9</v>
      </c>
      <c r="F111">
        <f ca="1" t="shared" si="12"/>
        <v>0.6582879787584996</v>
      </c>
      <c r="G111">
        <f t="shared" si="10"/>
        <v>0.40779519374908824</v>
      </c>
      <c r="H111">
        <f t="shared" si="9"/>
        <v>0.0040779519374908825</v>
      </c>
    </row>
    <row r="112" spans="2:8" ht="12.75">
      <c r="B112">
        <f t="shared" si="11"/>
        <v>13.156505969246867</v>
      </c>
      <c r="C112">
        <v>0</v>
      </c>
      <c r="D112">
        <v>9</v>
      </c>
      <c r="E112" s="6">
        <f>alpha+beta1*C112+beta2*D112</f>
        <v>13.15</v>
      </c>
      <c r="F112">
        <f ca="1" t="shared" si="12"/>
        <v>0.7423466419607072</v>
      </c>
      <c r="G112">
        <f t="shared" si="10"/>
        <v>0.6505969246866012</v>
      </c>
      <c r="H112">
        <f t="shared" si="9"/>
        <v>0.006505969246866012</v>
      </c>
    </row>
    <row r="113" spans="2:8" ht="12.75">
      <c r="B113">
        <f t="shared" si="11"/>
        <v>12.949106007229659</v>
      </c>
      <c r="C113">
        <v>1</v>
      </c>
      <c r="D113">
        <v>10</v>
      </c>
      <c r="E113" s="6">
        <f aca="true" t="shared" si="13" ref="E113:E132">alpha+beta1*C113+beta2*9+beta2b*(D113-9)</f>
        <v>12.950000000000001</v>
      </c>
      <c r="F113">
        <f ca="1" t="shared" si="12"/>
        <v>0.4643822990076778</v>
      </c>
      <c r="G113">
        <f t="shared" si="10"/>
        <v>-0.08939927703420356</v>
      </c>
      <c r="H113">
        <f t="shared" si="9"/>
        <v>-0.0008939927703420355</v>
      </c>
    </row>
    <row r="114" spans="2:8" ht="12.75">
      <c r="B114">
        <f t="shared" si="11"/>
        <v>12.73724415810092</v>
      </c>
      <c r="C114">
        <v>2</v>
      </c>
      <c r="D114">
        <v>11</v>
      </c>
      <c r="E114" s="6">
        <f t="shared" si="13"/>
        <v>12.75</v>
      </c>
      <c r="F114">
        <f ca="1" t="shared" si="12"/>
        <v>0.10105127292397942</v>
      </c>
      <c r="G114">
        <f t="shared" si="10"/>
        <v>-1.275584189908126</v>
      </c>
      <c r="H114">
        <f t="shared" si="9"/>
        <v>-0.01275584189908126</v>
      </c>
    </row>
    <row r="115" spans="2:8" ht="12.75">
      <c r="B115">
        <f t="shared" si="11"/>
        <v>12.546488983156776</v>
      </c>
      <c r="C115">
        <v>3</v>
      </c>
      <c r="D115">
        <v>12</v>
      </c>
      <c r="E115" s="6">
        <f t="shared" si="13"/>
        <v>12.55</v>
      </c>
      <c r="F115">
        <f ca="1" t="shared" si="12"/>
        <v>0.36275603219101704</v>
      </c>
      <c r="G115">
        <f t="shared" si="10"/>
        <v>-0.3511016843225331</v>
      </c>
      <c r="H115">
        <f t="shared" si="9"/>
        <v>-0.0035110168432253308</v>
      </c>
    </row>
    <row r="116" spans="2:8" ht="12.75">
      <c r="B116">
        <f t="shared" si="11"/>
        <v>12.342963097989745</v>
      </c>
      <c r="C116">
        <v>4</v>
      </c>
      <c r="D116">
        <v>13</v>
      </c>
      <c r="E116" s="6">
        <f t="shared" si="13"/>
        <v>12.35</v>
      </c>
      <c r="F116">
        <f ca="1" t="shared" si="12"/>
        <v>0.24081286201791396</v>
      </c>
      <c r="G116">
        <f t="shared" si="10"/>
        <v>-0.7036902010253923</v>
      </c>
      <c r="H116">
        <f t="shared" si="9"/>
        <v>-0.007036902010253923</v>
      </c>
    </row>
    <row r="117" spans="2:8" ht="12.75">
      <c r="B117">
        <f t="shared" si="11"/>
        <v>12.151807506860926</v>
      </c>
      <c r="C117">
        <v>5</v>
      </c>
      <c r="D117">
        <v>14</v>
      </c>
      <c r="E117" s="6">
        <f t="shared" si="13"/>
        <v>12.15</v>
      </c>
      <c r="F117">
        <f ca="1" t="shared" si="12"/>
        <v>0.5717183638911152</v>
      </c>
      <c r="G117">
        <f t="shared" si="10"/>
        <v>0.180750686092561</v>
      </c>
      <c r="H117">
        <f t="shared" si="9"/>
        <v>0.00180750686092561</v>
      </c>
    </row>
    <row r="118" spans="2:8" ht="12.75">
      <c r="B118">
        <f t="shared" si="11"/>
        <v>13.19411294652463</v>
      </c>
      <c r="C118">
        <v>0</v>
      </c>
      <c r="D118">
        <v>10</v>
      </c>
      <c r="E118" s="6">
        <f t="shared" si="13"/>
        <v>13.200000000000001</v>
      </c>
      <c r="F118">
        <f ca="1" t="shared" si="12"/>
        <v>0.27802947501717146</v>
      </c>
      <c r="G118">
        <f t="shared" si="10"/>
        <v>-0.5887053475370474</v>
      </c>
      <c r="H118">
        <f t="shared" si="9"/>
        <v>-0.0058870534753704745</v>
      </c>
    </row>
    <row r="119" spans="2:8" ht="12.75">
      <c r="B119">
        <f t="shared" si="11"/>
        <v>13.012137771944824</v>
      </c>
      <c r="C119">
        <v>1</v>
      </c>
      <c r="D119">
        <v>11</v>
      </c>
      <c r="E119" s="6">
        <f t="shared" si="13"/>
        <v>13</v>
      </c>
      <c r="F119">
        <f ca="1" t="shared" si="12"/>
        <v>0.8875835914059262</v>
      </c>
      <c r="G119">
        <f t="shared" si="10"/>
        <v>1.2137771944824052</v>
      </c>
      <c r="H119">
        <f t="shared" si="9"/>
        <v>0.012137771944824053</v>
      </c>
    </row>
    <row r="120" spans="2:8" ht="12.75">
      <c r="B120">
        <f t="shared" si="11"/>
        <v>12.787930651055875</v>
      </c>
      <c r="C120">
        <v>2</v>
      </c>
      <c r="D120">
        <v>12</v>
      </c>
      <c r="E120" s="6">
        <f t="shared" si="13"/>
        <v>12.8</v>
      </c>
      <c r="F120">
        <f ca="1" t="shared" si="12"/>
        <v>0.11372860901574122</v>
      </c>
      <c r="G120">
        <f t="shared" si="10"/>
        <v>-1.2069348944124898</v>
      </c>
      <c r="H120">
        <f t="shared" si="9"/>
        <v>-0.012069348944124899</v>
      </c>
    </row>
    <row r="121" spans="2:8" ht="12.75">
      <c r="B121">
        <f t="shared" si="11"/>
        <v>12.608918563576953</v>
      </c>
      <c r="C121">
        <v>3</v>
      </c>
      <c r="D121">
        <v>13</v>
      </c>
      <c r="E121" s="6">
        <f t="shared" si="13"/>
        <v>12.6</v>
      </c>
      <c r="F121">
        <f ca="1" t="shared" si="12"/>
        <v>0.8137650352847503</v>
      </c>
      <c r="G121">
        <f t="shared" si="10"/>
        <v>0.891856357695328</v>
      </c>
      <c r="H121">
        <f t="shared" si="9"/>
        <v>0.00891856357695328</v>
      </c>
    </row>
    <row r="122" spans="2:8" ht="12.75">
      <c r="B122">
        <f t="shared" si="11"/>
        <v>12.406280677484009</v>
      </c>
      <c r="C122">
        <v>4</v>
      </c>
      <c r="D122">
        <v>14</v>
      </c>
      <c r="E122" s="6">
        <f t="shared" si="13"/>
        <v>12.4</v>
      </c>
      <c r="F122">
        <f ca="1" t="shared" si="12"/>
        <v>0.7350202201684148</v>
      </c>
      <c r="G122">
        <f t="shared" si="10"/>
        <v>0.6280677484008728</v>
      </c>
      <c r="H122">
        <f t="shared" si="9"/>
        <v>0.006280677484008727</v>
      </c>
    </row>
    <row r="123" spans="2:8" ht="12.75">
      <c r="B123">
        <f t="shared" si="11"/>
        <v>13.235750935616464</v>
      </c>
      <c r="C123">
        <v>0</v>
      </c>
      <c r="D123">
        <v>11</v>
      </c>
      <c r="E123" s="6">
        <f t="shared" si="13"/>
        <v>13.25</v>
      </c>
      <c r="F123">
        <f ca="1" t="shared" si="12"/>
        <v>0.0770921241501874</v>
      </c>
      <c r="G123">
        <f t="shared" si="10"/>
        <v>-1.4249064383535601</v>
      </c>
      <c r="H123">
        <f t="shared" si="9"/>
        <v>-0.014249064383535601</v>
      </c>
    </row>
    <row r="124" spans="2:8" ht="12.75">
      <c r="B124">
        <f t="shared" si="11"/>
        <v>13.04997101539711</v>
      </c>
      <c r="C124">
        <v>1</v>
      </c>
      <c r="D124">
        <v>12</v>
      </c>
      <c r="E124" s="6">
        <f t="shared" si="13"/>
        <v>13.05</v>
      </c>
      <c r="F124">
        <f ca="1" t="shared" si="12"/>
        <v>0.49884368326165873</v>
      </c>
      <c r="G124">
        <f t="shared" si="10"/>
        <v>-0.002898460289112629</v>
      </c>
      <c r="H124">
        <f t="shared" si="9"/>
        <v>-2.898460289112629E-05</v>
      </c>
    </row>
    <row r="125" spans="2:8" ht="12.75">
      <c r="B125">
        <f t="shared" si="11"/>
        <v>12.84277027382552</v>
      </c>
      <c r="C125">
        <v>2</v>
      </c>
      <c r="D125">
        <v>13</v>
      </c>
      <c r="E125" s="6">
        <f t="shared" si="13"/>
        <v>12.85</v>
      </c>
      <c r="F125">
        <f ca="1" t="shared" si="12"/>
        <v>0.2348483537111974</v>
      </c>
      <c r="G125">
        <f t="shared" si="10"/>
        <v>-0.7229726174479691</v>
      </c>
      <c r="H125">
        <f t="shared" si="9"/>
        <v>-0.007229726174479692</v>
      </c>
    </row>
    <row r="126" spans="2:8" ht="12.75">
      <c r="B126">
        <f t="shared" si="11"/>
        <v>12.658707276768926</v>
      </c>
      <c r="C126">
        <v>3</v>
      </c>
      <c r="D126">
        <v>14</v>
      </c>
      <c r="E126" s="6">
        <f t="shared" si="13"/>
        <v>12.65</v>
      </c>
      <c r="F126">
        <f ca="1" t="shared" si="12"/>
        <v>0.8080485686117316</v>
      </c>
      <c r="G126">
        <f t="shared" si="10"/>
        <v>0.8707276768926235</v>
      </c>
      <c r="H126">
        <f t="shared" si="9"/>
        <v>0.008707276768926235</v>
      </c>
    </row>
    <row r="127" spans="2:8" ht="12.75">
      <c r="B127">
        <f t="shared" si="11"/>
        <v>13.293860097612002</v>
      </c>
      <c r="C127">
        <v>0</v>
      </c>
      <c r="D127">
        <v>12</v>
      </c>
      <c r="E127" s="6">
        <f t="shared" si="13"/>
        <v>13.3</v>
      </c>
      <c r="F127">
        <f ca="1" t="shared" si="12"/>
        <v>0.2696108887601776</v>
      </c>
      <c r="G127">
        <f t="shared" si="10"/>
        <v>-0.6139902387998419</v>
      </c>
      <c r="H127">
        <f t="shared" si="9"/>
        <v>-0.00613990238799842</v>
      </c>
    </row>
    <row r="128" spans="2:8" ht="12.75">
      <c r="B128">
        <f t="shared" si="11"/>
        <v>13.114685634689234</v>
      </c>
      <c r="C128">
        <v>1</v>
      </c>
      <c r="D128">
        <v>13</v>
      </c>
      <c r="E128" s="6">
        <f t="shared" si="13"/>
        <v>13.1</v>
      </c>
      <c r="F128">
        <f ca="1" t="shared" si="12"/>
        <v>0.9290243852799382</v>
      </c>
      <c r="G128">
        <f t="shared" si="10"/>
        <v>1.4685634689233762</v>
      </c>
      <c r="H128">
        <f t="shared" si="9"/>
        <v>0.014685634689233762</v>
      </c>
    </row>
    <row r="129" spans="2:8" ht="12.75">
      <c r="B129">
        <f t="shared" si="11"/>
        <v>12.9058928974183</v>
      </c>
      <c r="C129">
        <v>2</v>
      </c>
      <c r="D129">
        <v>14</v>
      </c>
      <c r="E129" s="6">
        <f t="shared" si="13"/>
        <v>12.9</v>
      </c>
      <c r="F129">
        <f ca="1" t="shared" si="12"/>
        <v>0.7221665374602568</v>
      </c>
      <c r="G129">
        <f t="shared" si="10"/>
        <v>0.589289741829822</v>
      </c>
      <c r="H129">
        <f t="shared" si="9"/>
        <v>0.00589289741829822</v>
      </c>
    </row>
    <row r="130" spans="2:8" ht="12.75">
      <c r="B130">
        <f t="shared" si="11"/>
        <v>13.354182302516131</v>
      </c>
      <c r="C130">
        <v>0</v>
      </c>
      <c r="D130">
        <v>13</v>
      </c>
      <c r="E130" s="6">
        <f t="shared" si="13"/>
        <v>13.35</v>
      </c>
      <c r="F130">
        <f ca="1" t="shared" si="12"/>
        <v>0.6621106101628815</v>
      </c>
      <c r="G130">
        <f t="shared" si="10"/>
        <v>0.418230251613083</v>
      </c>
      <c r="H130">
        <f t="shared" si="9"/>
        <v>0.0041823025161308305</v>
      </c>
    </row>
    <row r="131" spans="2:8" ht="12.75">
      <c r="B131">
        <f t="shared" si="11"/>
        <v>13.13687257355595</v>
      </c>
      <c r="C131">
        <v>1</v>
      </c>
      <c r="D131">
        <v>14</v>
      </c>
      <c r="E131" s="6">
        <f t="shared" si="13"/>
        <v>13.15</v>
      </c>
      <c r="F131">
        <f ca="1" t="shared" si="12"/>
        <v>0.09463484134244204</v>
      </c>
      <c r="G131">
        <f t="shared" si="10"/>
        <v>-1.3127426444049894</v>
      </c>
      <c r="H131">
        <f t="shared" si="9"/>
        <v>-0.013127426444049895</v>
      </c>
    </row>
    <row r="132" spans="2:8" ht="12.75">
      <c r="B132">
        <f t="shared" si="11"/>
        <v>13.383259850247553</v>
      </c>
      <c r="C132">
        <v>0</v>
      </c>
      <c r="D132">
        <v>14</v>
      </c>
      <c r="E132" s="6">
        <f t="shared" si="13"/>
        <v>13.4</v>
      </c>
      <c r="F132">
        <f ca="1" t="shared" si="12"/>
        <v>0.04706382813634291</v>
      </c>
      <c r="G132">
        <f t="shared" si="10"/>
        <v>-1.674014975244753</v>
      </c>
      <c r="H132">
        <f t="shared" si="9"/>
        <v>-0.01674014975244753</v>
      </c>
    </row>
  </sheetData>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England Actuarial Seminars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Sholom Feldblum</dc:creator>
  <cp:keywords/>
  <dc:description/>
  <cp:lastModifiedBy>Sholom Feldblum</cp:lastModifiedBy>
  <dcterms:created xsi:type="dcterms:W3CDTF">2006-03-03T11:08:59Z</dcterms:created>
  <dcterms:modified xsi:type="dcterms:W3CDTF">2006-03-19T12:16:37Z</dcterms:modified>
  <cp:category/>
  <cp:version/>
  <cp:contentType/>
  <cp:contentStatus/>
</cp:coreProperties>
</file>