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comments6.xml" ContentType="application/vnd.openxmlformats-officedocument.spreadsheetml.comments+xml"/>
  <Override PartName="/xl/drawings/drawing11.xml" ContentType="application/vnd.openxmlformats-officedocument.drawing+xml"/>
  <Override PartName="/xl/worksheets/sheet5.xml" ContentType="application/vnd.openxmlformats-officedocument.spreadsheetml.worksheet+xml"/>
  <Override PartName="/xl/comments7.xml" ContentType="application/vnd.openxmlformats-officedocument.spreadsheetml.comments+xml"/>
  <Override PartName="/xl/drawings/drawing12.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5940" windowHeight="3045" activeTab="1"/>
  </bookViews>
  <sheets>
    <sheet name="ResidualPlot1" sheetId="1" r:id="rId1"/>
    <sheet name="ResidualMatrix(IndexFunction)" sheetId="2" r:id="rId2"/>
    <sheet name="ResidualPlot2" sheetId="3" r:id="rId3"/>
    <sheet name="ResidualMatrix(VBAmacro)" sheetId="4" r:id="rId4"/>
    <sheet name="StableRatesData" sheetId="5" r:id="rId5"/>
    <sheet name="DiscreteChange(UnstableRates)" sheetId="6" r:id="rId6"/>
    <sheet name="DiscreteCh(UnstableRates)Macro" sheetId="7" r:id="rId7"/>
    <sheet name="UnstableRatesData" sheetId="8" r:id="rId8"/>
    <sheet name="FormattedCharts" sheetId="9" r:id="rId9"/>
  </sheets>
  <definedNames>
    <definedName name="alpha" localSheetId="4">'StableRatesData'!$F$6</definedName>
    <definedName name="alpha" localSheetId="7">'UnstableRatesData'!$E$6</definedName>
    <definedName name="alpha">#REF!</definedName>
    <definedName name="beta1" localSheetId="4">'StableRatesData'!$F$7</definedName>
    <definedName name="beta1" localSheetId="7">'UnstableRatesData'!$E$7</definedName>
    <definedName name="beta1">#REF!</definedName>
    <definedName name="beta1b">'UnstableRatesData'!$E$9</definedName>
    <definedName name="beta2" localSheetId="4">'StableRatesData'!$F$8</definedName>
    <definedName name="beta2" localSheetId="7">'UnstableRatesData'!$E$8</definedName>
    <definedName name="beta2">#REF!</definedName>
    <definedName name="beta2b">'UnstableRatesData'!$E$10</definedName>
    <definedName name="CatHat">#REF!</definedName>
    <definedName name="data">#REF!</definedName>
    <definedName name="ltri8x8">#REF!,#REF!,#REF!,#REF!,#REF!,#REF!,#REF!,#REF!</definedName>
    <definedName name="sigma" localSheetId="4">'StableRatesData'!$F$5</definedName>
    <definedName name="sigma" localSheetId="7">'UnstableRatesData'!$E$5</definedName>
    <definedName name="sigma">#REF!</definedName>
    <definedName name="xdvs" localSheetId="4">'StableRatesData'!$F$22:$F$141</definedName>
    <definedName name="xdvs">#REF!</definedName>
    <definedName name="years" localSheetId="4">'StableRatesData'!$F$4</definedName>
  </definedNames>
  <calcPr calcMode="manual" fullCalcOnLoad="1" calcCompleted="0" calcOnSave="0"/>
</workbook>
</file>

<file path=xl/comments4.xml><?xml version="1.0" encoding="utf-8"?>
<comments xmlns="http://schemas.openxmlformats.org/spreadsheetml/2006/main">
  <authors>
    <author>Sholom Feldblum</author>
  </authors>
  <commentList>
    <comment ref="D1" authorId="0">
      <text>
        <r>
          <rPr>
            <sz val="8"/>
            <rFont val="Tahoma"/>
            <family val="2"/>
          </rPr>
          <t>The summary output is formed by the regression add-in.  We use the defaults for this spreadsheet, and we ask for residuals and residual plots.  We place the output on a separate sheet so that you can compare your work with the illustration here.  Once you compared your work, you may find it easier to place the summary output on the same sheet as the regression observations.</t>
        </r>
      </text>
    </comment>
    <comment ref="D21" authorId="0">
      <text>
        <r>
          <rPr>
            <sz val="8"/>
            <rFont val="Tahoma"/>
            <family val="2"/>
          </rPr>
          <t xml:space="preserve">Compare the estimators with the simulation parameters.  This regression has low stochasticity, so the estimators are close to 10, -25%, and +15%, the chosen simulation parameters.  If they differ materially, check your work.  If needed, simulate again. </t>
        </r>
      </text>
    </comment>
    <comment ref="D23" authorId="0">
      <text>
        <r>
          <rPr>
            <sz val="8"/>
            <rFont val="Tahoma"/>
            <family val="2"/>
          </rPr>
          <t>The residual  output shows the observation, the fitted Y value, and the residual. The fitted Y value uses the estimators, not the simulation parameters.
Form average residuals and variances by calendar year or development period. This worksheet uses a VBA macro , as documented in the project template. The macro looks for the words RESIDUAL OUTPUT, reads the residuals, and forms the matrix.
Make column headers (0 to 14) and row labels (0 to 14).  Form means and standard deviations for each row and column.  The number of observations differ by row or column. if the unused cells have no entries (not even a zero), Excel forms the means and standard deviations from the used cells only.</t>
        </r>
      </text>
    </comment>
  </commentList>
</comments>
</file>

<file path=xl/comments6.xml><?xml version="1.0" encoding="utf-8"?>
<comments xmlns="http://schemas.openxmlformats.org/spreadsheetml/2006/main">
  <authors>
    <author>Sholom Feldblum</author>
  </authors>
  <commentList>
    <comment ref="D3" authorId="0">
      <text>
        <r>
          <rPr>
            <sz val="8"/>
            <rFont val="Tahoma"/>
            <family val="2"/>
          </rPr>
          <t>The regression output uses an inflation rate that changes from 35% go 5% in the eleventh year.  
We use a sigma of 0.01, but the standard error of the regression is 0.292.  If the inflation rate were constant,  we might infer that we have made an error.  If the inflation rate were constant, we would get a R Square of more than 99%.
The student project requires you to form residual plots, find the problem with the regression assumptions, use a dummy variable to correct the problem, and form the proper regression and forecasts.  This spreadsheet shows the basic format; you choose new simulation parameters and a higher sigma, and create the full  student project.
This spreadsheet shows what the residual plot looks like.  For realistic parameters, you will form a better plot.  The discussion board postings explain the methods; you must apply them to the data you choose.
The estimated geometric decay is --24.98%, which is almost exactly the same as the simulation parameter, which is constant.  The estimated inflation rate is 21.6%.  When you run your own regression, satisfy yourself that the estimated coefficient is reasonable.
We use a low sigma so that the progression of residuals is clear.  The first 15 observations are the first accident year.  The residuals start at a low value (-0.73) and increase by about 0.35 -- 0.2163 = 0.1337 each calendar year for nine years and then decrease by 0.2163 - 0.05 = 0.1663 for the next five years.  Verify the relations for your regression.
The residual plot for the development periods shows two patterns: (i) an upward and then downward progression of the average residuals and (ii) evenly spaced residuals in year development period.  For the student project, you may comment how these are caused by the relation of calendar year to development period.    The two variables are positively correlated (pattern #i).  For a given development period "j", we have 15-j calendar year observations, with values of j through 14 (pattern #ii).  
The regression equation with the dummy variable should eliminate the patterns in both plots.</t>
        </r>
      </text>
    </comment>
  </commentList>
</comments>
</file>

<file path=xl/comments7.xml><?xml version="1.0" encoding="utf-8"?>
<comments xmlns="http://schemas.openxmlformats.org/spreadsheetml/2006/main">
  <authors>
    <author>Sholom Feldblum</author>
  </authors>
  <commentList>
    <comment ref="D3" authorId="0">
      <text>
        <r>
          <rPr>
            <sz val="8"/>
            <rFont val="Tahoma"/>
            <family val="2"/>
          </rPr>
          <t>The regression output uses an inflation rate that changes from 35% go 5% in the eleventh year.  
We use a sigma of 0.01, but the standard error of the regression is 0.292.  If the inflation rate were constant,  we might infer that we have made an error.  If the inflation rate were constant, we would get a R Square of more than 99%.
The student project requires you to form residual plots, find the problem with the regression assumptions, use a dummy variable to correct the problem, and form the proper regression and forecasts.  This spreadsheet shows the basic format; you choose new simulation parameters and a higher sigma, and create the full  student project.
This spreadsheet shows what the residual plot looks like.  For realistic parameters, you will form a better plot.  The discussion board postings explain the methods; you must apply them to the data you choose.
The estimated geometric decay is --24.98%, which is almost exactly the same as the simulation parameter, which is constant.  The estimated inflation rate is 21.6%.  When you run your own regression, satisfy yourself that the estimated coefficient is reasonable.
We use a low sigma so that the progression of residuals is clear.  The first 15 observations are the first accident year.  The residuals start at a low value (-0.73) and increase by about 0.35 -- 0.2163 = 0.1337 each calendar year for nine years and then decrease by 0.2163 - 0.05 = 0.1663 for the next five years.  Verify the relations for your regression.
The residual plot for the development periods shows two patterns: (i) an upward and then downward progression of the average residuals and (ii) evenly spaced residuals in year development period.  For the student project, you may comment how these are caused by the relation of calendar year to development period.    The two variables are positively correlated (pattern #i).  For a given development period "j", we have 15-j calendar year observations, with values of j through 14 (pattern #ii).  
The regression equation with the dummy variable should eliminate the patterns in both plots.</t>
        </r>
      </text>
    </comment>
  </commentList>
</comments>
</file>

<file path=xl/sharedStrings.xml><?xml version="1.0" encoding="utf-8"?>
<sst xmlns="http://schemas.openxmlformats.org/spreadsheetml/2006/main" count="209" uniqueCount="75">
  <si>
    <t>x1</t>
  </si>
  <si>
    <t>x2</t>
  </si>
  <si>
    <t>alpha</t>
  </si>
  <si>
    <t>beta1</t>
  </si>
  <si>
    <t>beta2</t>
  </si>
  <si>
    <t>sigma</t>
  </si>
  <si>
    <t>rand</t>
  </si>
  <si>
    <t>normsinv</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</si>
  <si>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</si>
  <si>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</si>
  <si>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</si>
  <si>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</si>
  <si>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</si>
  <si>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</si>
  <si>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</si>
  <si>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</si>
  <si>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</si>
  <si>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</si>
  <si>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</si>
  <si>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</si>
  <si>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</si>
  <si>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</si>
  <si>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</si>
  <si>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</si>
  <si>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</si>
  <si>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</si>
  <si>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</si>
  <si>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</si>
  <si>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</si>
  <si>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</si>
  <si>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</si>
  <si>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</si>
  <si>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RESIDUAL OUTPUT</t>
  </si>
  <si>
    <t>Observation</t>
  </si>
  <si>
    <t>Residuals</t>
  </si>
  <si>
    <t>error</t>
  </si>
  <si>
    <t>Predicted y</t>
  </si>
  <si>
    <t>y = logarithm of incremental  paid losses</t>
  </si>
  <si>
    <t>standard error of the regression</t>
  </si>
  <si>
    <t>intercept of the regression equation</t>
  </si>
  <si>
    <t>geometric decay of incremental paid losses by development period</t>
  </si>
  <si>
    <t>inflation rate by calendar year</t>
  </si>
  <si>
    <t>RAND gives a random number between 0 and 1</t>
  </si>
  <si>
    <t>NORMSINV is the inverse of the cumulative normal distribution; this is a random draw form a standard normal distribution</t>
  </si>
  <si>
    <t>ERROR is the random draw times the standard error of the regression</t>
  </si>
  <si>
    <t>Standard Residuals</t>
  </si>
  <si>
    <t>Row</t>
  </si>
  <si>
    <t>Column</t>
  </si>
  <si>
    <t>beta1b</t>
  </si>
  <si>
    <t>beta2b</t>
  </si>
  <si>
    <t>mean</t>
  </si>
  <si>
    <t>Cal Year</t>
  </si>
  <si>
    <t>Dev Period</t>
  </si>
  <si>
    <t>Explanation of summary output: see comment</t>
  </si>
  <si>
    <t>Explanation of regression statistics: see comment</t>
  </si>
  <si>
    <t>Explanation of regression coefficients: see comment</t>
  </si>
  <si>
    <t>Explanation of residual output</t>
  </si>
  <si>
    <r>
      <t>X</t>
    </r>
    <r>
      <rPr>
        <vertAlign val="subscript"/>
        <sz val="10"/>
        <rFont val="Arial"/>
        <family val="2"/>
      </rPr>
      <t>1</t>
    </r>
  </si>
  <si>
    <r>
      <t>X</t>
    </r>
    <r>
      <rPr>
        <vertAlign val="subscript"/>
        <sz val="10"/>
        <rFont val="Arial"/>
        <family val="2"/>
      </rPr>
      <t>2</t>
    </r>
  </si>
  <si>
    <r>
      <t>X</t>
    </r>
    <r>
      <rPr>
        <vertAlign val="subscript"/>
        <sz val="10"/>
        <rFont val="Arial"/>
        <family val="2"/>
      </rPr>
      <t xml:space="preserve">2 </t>
    </r>
    <r>
      <rPr>
        <vertAlign val="superscript"/>
        <sz val="10"/>
        <rFont val="Arial"/>
        <family val="2"/>
      </rPr>
      <t>2</t>
    </r>
  </si>
  <si>
    <r>
      <t>x</t>
    </r>
    <r>
      <rPr>
        <vertAlign val="subscript"/>
        <sz val="10"/>
        <rFont val="Arial"/>
        <family val="2"/>
      </rPr>
      <t>1</t>
    </r>
    <r>
      <rPr>
        <sz val="10"/>
        <rFont val="Arial"/>
        <family val="0"/>
      </rPr>
      <t xml:space="preserve"> = development period</t>
    </r>
  </si>
  <si>
    <r>
      <t>x</t>
    </r>
    <r>
      <rPr>
        <vertAlign val="subscript"/>
        <sz val="10"/>
        <rFont val="Arial"/>
        <family val="2"/>
      </rPr>
      <t>2</t>
    </r>
    <r>
      <rPr>
        <sz val="10"/>
        <rFont val="Arial"/>
        <family val="2"/>
      </rPr>
      <t xml:space="preserve"> = calendar year</t>
    </r>
  </si>
  <si>
    <t>E(Y)</t>
  </si>
  <si>
    <t>Y</t>
  </si>
  <si>
    <r>
      <t>X</t>
    </r>
    <r>
      <rPr>
        <vertAlign val="subscript"/>
        <sz val="10"/>
        <rFont val="Arial"/>
        <family val="2"/>
      </rPr>
      <t>1</t>
    </r>
    <r>
      <rPr>
        <sz val="10"/>
        <rFont val="Arial"/>
        <family val="0"/>
      </rPr>
      <t xml:space="preserve"> = development period</t>
    </r>
  </si>
  <si>
    <r>
      <t>X</t>
    </r>
    <r>
      <rPr>
        <vertAlign val="subscript"/>
        <sz val="10"/>
        <rFont val="Arial"/>
        <family val="2"/>
      </rPr>
      <t>2</t>
    </r>
    <r>
      <rPr>
        <sz val="10"/>
        <rFont val="Arial"/>
        <family val="0"/>
      </rPr>
      <t xml:space="preserve"> = calendar year</t>
    </r>
  </si>
  <si>
    <t>Y = logarithm of incremental  paid losses</t>
  </si>
  <si>
    <t>Co-ordi</t>
  </si>
  <si>
    <t>nates</t>
  </si>
  <si>
    <t>Average</t>
  </si>
  <si>
    <t>St Dev</t>
  </si>
  <si>
    <t>standard deviation</t>
  </si>
  <si>
    <t>Mean</t>
  </si>
  <si>
    <t>years</t>
  </si>
  <si>
    <t>StartData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</si>
</sst>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00"/>
  </numFmts>
  <fonts count="50">
    <font>
      <sz val="10"/>
      <name val="Arial"/>
      <family val="0"/>
    </font>
    <font>
      <sz val="8"/>
      <name val="Arial"/>
      <family val="2"/>
    </font>
    <font>
      <i/>
      <sz val="10"/>
      <name val="Arial"/>
      <family val="2"/>
    </font>
    <font>
      <sz val="8"/>
      <name val="Tahoma"/>
      <family val="2"/>
    </font>
    <font>
      <vertAlign val="subscript"/>
      <sz val="10"/>
      <name val="Arial"/>
      <family val="2"/>
    </font>
    <font>
      <vertAlign val="superscript"/>
      <sz val="10"/>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11.25"/>
      <color indexed="8"/>
      <name val="Arial"/>
      <family val="0"/>
    </font>
    <font>
      <b/>
      <sz val="11.25"/>
      <color indexed="8"/>
      <name val="Arial"/>
      <family val="0"/>
    </font>
    <font>
      <b/>
      <sz val="12"/>
      <color indexed="8"/>
      <name val="Arial"/>
      <family val="0"/>
    </font>
    <font>
      <sz val="8.75"/>
      <color indexed="8"/>
      <name val="Arial"/>
      <family val="0"/>
    </font>
    <font>
      <b/>
      <sz val="8.75"/>
      <color indexed="8"/>
      <name val="Arial"/>
      <family val="0"/>
    </font>
    <font>
      <b/>
      <sz val="10.75"/>
      <color indexed="8"/>
      <name val="Arial"/>
      <family val="0"/>
    </font>
    <font>
      <sz val="8.25"/>
      <color indexed="8"/>
      <name val="Arial"/>
      <family val="0"/>
    </font>
    <font>
      <b/>
      <sz val="8.25"/>
      <color indexed="8"/>
      <name val="Arial"/>
      <family val="0"/>
    </font>
    <font>
      <b/>
      <sz val="10"/>
      <color indexed="8"/>
      <name val="Arial"/>
      <family val="0"/>
    </font>
    <font>
      <sz val="10"/>
      <color indexed="8"/>
      <name val="Arial"/>
      <family val="0"/>
    </font>
    <font>
      <sz val="8"/>
      <color indexed="8"/>
      <name val="Calibri"/>
      <family val="0"/>
    </font>
    <font>
      <b/>
      <sz val="8"/>
      <color indexed="8"/>
      <name val="Arial"/>
      <family val="0"/>
    </font>
    <font>
      <sz val="16.75"/>
      <color indexed="8"/>
      <name val="Arial"/>
      <family val="0"/>
    </font>
    <font>
      <b/>
      <sz val="16.75"/>
      <color indexed="8"/>
      <name val="Arial"/>
      <family val="0"/>
    </font>
    <font>
      <b/>
      <sz val="20"/>
      <color indexed="8"/>
      <name val="Arial"/>
      <family val="0"/>
    </font>
    <font>
      <sz val="16.25"/>
      <color indexed="8"/>
      <name val="Arial"/>
      <family val="0"/>
    </font>
    <font>
      <b/>
      <sz val="16.25"/>
      <color indexed="8"/>
      <name val="Arial"/>
      <family val="0"/>
    </font>
    <font>
      <b/>
      <sz val="19.75"/>
      <color indexed="8"/>
      <name val="Arial"/>
      <family val="0"/>
    </font>
    <font>
      <vertAlign val="subscript"/>
      <sz val="10"/>
      <color indexed="8"/>
      <name val="Calibri"/>
      <family val="0"/>
    </font>
    <font>
      <vertAlign val="superscript"/>
      <sz val="10"/>
      <color indexed="8"/>
      <name val="Calibri"/>
      <family val="0"/>
    </font>
    <font>
      <b/>
      <sz val="12"/>
      <name val="Arial"/>
      <family val="0"/>
    </font>
    <font>
      <b/>
      <sz val="10"/>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5">
    <xf numFmtId="0" fontId="0" fillId="0" borderId="0" xfId="0" applyAlignment="1">
      <alignment/>
    </xf>
    <xf numFmtId="0" fontId="0" fillId="0" borderId="0" xfId="0" applyFill="1" applyBorder="1" applyAlignment="1">
      <alignment/>
    </xf>
    <xf numFmtId="0" fontId="0" fillId="0" borderId="10" xfId="0"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centerContinuous"/>
    </xf>
    <xf numFmtId="0" fontId="2" fillId="0" borderId="0" xfId="0" applyFont="1" applyFill="1" applyBorder="1" applyAlignment="1">
      <alignment horizontal="center"/>
    </xf>
    <xf numFmtId="2" fontId="0" fillId="0" borderId="0" xfId="0" applyNumberFormat="1" applyAlignment="1">
      <alignment/>
    </xf>
    <xf numFmtId="164"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165" fontId="0" fillId="0" borderId="0" xfId="0" applyNumberFormat="1" applyAlignment="1">
      <alignment/>
    </xf>
    <xf numFmtId="1" fontId="0" fillId="0" borderId="0" xfId="0" applyNumberFormat="1" applyAlignment="1">
      <alignment/>
    </xf>
    <xf numFmtId="0" fontId="6" fillId="0" borderId="0" xfId="0" applyFont="1" applyAlignment="1">
      <alignment horizontal="left" readingOrder="1"/>
    </xf>
    <xf numFmtId="170"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3"/>
          <c:w val="0.86125"/>
          <c:h val="0.93625"/>
        </c:manualLayout>
      </c:layout>
      <c:lineChart>
        <c:grouping val="stacke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8"/>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'ResidualMatrix(IndexFunction)'!$L$60:$Z$60</c:f>
              <c:numCache>
                <c:ptCount val="15"/>
                <c:pt idx="0">
                  <c:v>0.06872854541152407</c:v>
                </c:pt>
                <c:pt idx="1">
                  <c:v>0.09842518065178307</c:v>
                </c:pt>
                <c:pt idx="2">
                  <c:v>-0.041816997785277366</c:v>
                </c:pt>
                <c:pt idx="3">
                  <c:v>-0.04417660882607466</c:v>
                </c:pt>
                <c:pt idx="4">
                  <c:v>0.020504832486435375</c:v>
                </c:pt>
                <c:pt idx="5">
                  <c:v>0.015665318242486254</c:v>
                </c:pt>
                <c:pt idx="6">
                  <c:v>0.020414885313288167</c:v>
                </c:pt>
                <c:pt idx="7">
                  <c:v>-0.0034041352583351614</c:v>
                </c:pt>
                <c:pt idx="8">
                  <c:v>-0.06477950565378521</c:v>
                </c:pt>
                <c:pt idx="9">
                  <c:v>0.01232766971182837</c:v>
                </c:pt>
                <c:pt idx="10">
                  <c:v>-0.010922443980165397</c:v>
                </c:pt>
                <c:pt idx="11">
                  <c:v>-0.0032226462536931364</c:v>
                </c:pt>
                <c:pt idx="12">
                  <c:v>0.01103215897035744</c:v>
                </c:pt>
                <c:pt idx="13">
                  <c:v>0.021116717868581474</c:v>
                </c:pt>
                <c:pt idx="14">
                  <c:v>-0.006406885950087826</c:v>
                </c:pt>
              </c:numCache>
            </c:numRef>
          </c:val>
          <c:smooth val="0"/>
        </c:ser>
        <c:marker val="1"/>
        <c:axId val="18723027"/>
        <c:axId val="34289516"/>
      </c:lineChart>
      <c:catAx>
        <c:axId val="18723027"/>
        <c:scaling>
          <c:orientation val="minMax"/>
        </c:scaling>
        <c:axPos val="b"/>
        <c:delete val="0"/>
        <c:numFmt formatCode="General" sourceLinked="1"/>
        <c:majorTickMark val="out"/>
        <c:minorTickMark val="none"/>
        <c:tickLblPos val="nextTo"/>
        <c:spPr>
          <a:ln w="3175">
            <a:solidFill>
              <a:srgbClr val="808080"/>
            </a:solidFill>
          </a:ln>
        </c:spPr>
        <c:crossAx val="34289516"/>
        <c:crosses val="autoZero"/>
        <c:auto val="1"/>
        <c:lblOffset val="100"/>
        <c:tickLblSkip val="1"/>
        <c:noMultiLvlLbl val="0"/>
      </c:catAx>
      <c:valAx>
        <c:axId val="342895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23027"/>
        <c:crossesAt val="1"/>
        <c:crossBetween val="between"/>
        <c:dispUnits/>
      </c:valAx>
      <c:spPr>
        <a:solidFill>
          <a:srgbClr val="FFFFFF"/>
        </a:solidFill>
        <a:ln w="3175">
          <a:noFill/>
        </a:ln>
      </c:spPr>
    </c:plotArea>
    <c:legend>
      <c:legendPos val="r"/>
      <c:layout>
        <c:manualLayout>
          <c:xMode val="edge"/>
          <c:yMode val="edge"/>
          <c:x val="0.9025"/>
          <c:y val="0.478"/>
          <c:w val="0.08725"/>
          <c:h val="0.03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Residual Plot:
Standard Deviation of Residual by Development Period</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Lbl>
              <c:idx val="13"/>
              <c:numFmt formatCode="General" sourceLinked="1"/>
              <c:showLegendKey val="0"/>
              <c:showVal val="1"/>
              <c:showBubbleSize val="0"/>
              <c:showCatName val="0"/>
              <c:showSerName val="0"/>
              <c:showPercent val="0"/>
            </c:dLbl>
            <c:delete val="1"/>
          </c:dLbls>
          <c:cat>
            <c:numRef>
              <c:f>'DiscreteCh(UnstableRates)Macro'!$H$27:$H$41</c:f>
              <c:numCach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'DiscreteCh(UnstableRates)Macro'!$Z$27:$Z$41</c:f>
              <c:numCache>
                <c:ptCount val="15"/>
                <c:pt idx="0">
                  <c:v>0.36195760496812623</c:v>
                </c:pt>
                <c:pt idx="1">
                  <c:v>0.3261164184890944</c:v>
                </c:pt>
                <c:pt idx="2">
                  <c:v>0.29012645170419477</c:v>
                </c:pt>
                <c:pt idx="3">
                  <c:v>0.2711160755185245</c:v>
                </c:pt>
                <c:pt idx="4">
                  <c:v>0.2637304548783656</c:v>
                </c:pt>
                <c:pt idx="5">
                  <c:v>0.25852486585932216</c:v>
                </c:pt>
                <c:pt idx="6">
                  <c:v>0.2598462685062196</c:v>
                </c:pt>
                <c:pt idx="7">
                  <c:v>0.28578528761055055</c:v>
                </c:pt>
                <c:pt idx="8">
                  <c:v>0.3021513213143508</c:v>
                </c:pt>
                <c:pt idx="9">
                  <c:v>0.30915628599916467</c:v>
                </c:pt>
                <c:pt idx="10">
                  <c:v>0.26852876295133216</c:v>
                </c:pt>
                <c:pt idx="11">
                  <c:v>0.2020836721830572</c:v>
                </c:pt>
                <c:pt idx="12">
                  <c:v>0.17502510770260002</c:v>
                </c:pt>
                <c:pt idx="13">
                  <c:v>0.12140493618554286</c:v>
                </c:pt>
              </c:numCache>
            </c:numRef>
          </c:val>
        </c:ser>
        <c:axId val="32884509"/>
        <c:axId val="27525126"/>
      </c:barChart>
      <c:catAx>
        <c:axId val="32884509"/>
        <c:scaling>
          <c:orientation val="minMax"/>
        </c:scaling>
        <c:axPos val="b"/>
        <c:title>
          <c:tx>
            <c:rich>
              <a:bodyPr vert="horz" rot="0" anchor="ctr"/>
              <a:lstStyle/>
              <a:p>
                <a:pPr algn="ctr">
                  <a:defRPr/>
                </a:pPr>
                <a:r>
                  <a:rPr lang="en-US" cap="none" sz="1000" b="1" i="0" u="none" baseline="0">
                    <a:latin typeface="Arial"/>
                    <a:ea typeface="Arial"/>
                    <a:cs typeface="Arial"/>
                  </a:rPr>
                  <a:t>Development Period: 0 to  14</a:t>
                </a:r>
              </a:p>
            </c:rich>
          </c:tx>
          <c:layout/>
          <c:overlay val="0"/>
          <c:spPr>
            <a:noFill/>
            <a:ln>
              <a:noFill/>
            </a:ln>
          </c:spPr>
        </c:title>
        <c:delete val="0"/>
        <c:numFmt formatCode="General" sourceLinked="1"/>
        <c:majorTickMark val="out"/>
        <c:minorTickMark val="none"/>
        <c:tickLblPos val="nextTo"/>
        <c:crossAx val="27525126"/>
        <c:crosses val="autoZero"/>
        <c:auto val="1"/>
        <c:lblOffset val="100"/>
        <c:noMultiLvlLbl val="0"/>
      </c:catAx>
      <c:valAx>
        <c:axId val="27525126"/>
        <c:scaling>
          <c:orientation val="minMax"/>
        </c:scaling>
        <c:axPos val="l"/>
        <c:title>
          <c:tx>
            <c:rich>
              <a:bodyPr vert="horz" rot="-5400000" anchor="ctr"/>
              <a:lstStyle/>
              <a:p>
                <a:pPr algn="ctr">
                  <a:defRPr/>
                </a:pPr>
                <a:r>
                  <a:rPr lang="en-US" cap="none" sz="1000" b="1" i="0" u="none" baseline="0">
                    <a:latin typeface="Arial"/>
                    <a:ea typeface="Arial"/>
                    <a:cs typeface="Arial"/>
                  </a:rPr>
                  <a:t>Standard Deviation</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288450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Residual Plot:
Mean Residual by Calendar Year</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Lbl>
              <c:idx val="9"/>
              <c:numFmt formatCode="General" sourceLinked="1"/>
              <c:showLegendKey val="0"/>
              <c:showVal val="1"/>
              <c:showBubbleSize val="0"/>
              <c:showCatName val="0"/>
              <c:showSerName val="0"/>
              <c:showPercent val="0"/>
            </c:dLbl>
            <c:delete val="1"/>
          </c:dLbls>
          <c:cat>
            <c:numRef>
              <c:f>'DiscreteCh(UnstableRates)Macro'!$H$27:$H$41</c:f>
              <c:numCach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'DiscreteCh(UnstableRates)Macro'!$I$43:$W$43</c:f>
              <c:numCache>
                <c:ptCount val="15"/>
                <c:pt idx="0">
                  <c:v>-0.7306923470931324</c:v>
                </c:pt>
                <c:pt idx="1">
                  <c:v>-0.6031487284409067</c:v>
                </c:pt>
                <c:pt idx="2">
                  <c:v>-0.47103433705411807</c:v>
                </c:pt>
                <c:pt idx="3">
                  <c:v>-0.32752646662379536</c:v>
                </c:pt>
                <c:pt idx="4">
                  <c:v>-0.20527991428701142</c:v>
                </c:pt>
                <c:pt idx="5">
                  <c:v>-0.07529682342150412</c:v>
                </c:pt>
                <c:pt idx="6">
                  <c:v>0.07193524975113721</c:v>
                </c:pt>
                <c:pt idx="7">
                  <c:v>0.201199081453175</c:v>
                </c:pt>
                <c:pt idx="8">
                  <c:v>0.34302809657480654</c:v>
                </c:pt>
                <c:pt idx="9">
                  <c:v>0.46987864423771786</c:v>
                </c:pt>
                <c:pt idx="10">
                  <c:v>0.3001673189326551</c:v>
                </c:pt>
                <c:pt idx="11">
                  <c:v>0.13297643983935595</c:v>
                </c:pt>
                <c:pt idx="12">
                  <c:v>-0.03575281315421108</c:v>
                </c:pt>
                <c:pt idx="13">
                  <c:v>-0.19770914688106625</c:v>
                </c:pt>
                <c:pt idx="14">
                  <c:v>-0.36170951178858435</c:v>
                </c:pt>
              </c:numCache>
            </c:numRef>
          </c:val>
          <c:smooth val="0"/>
        </c:ser>
        <c:marker val="1"/>
        <c:axId val="46399543"/>
        <c:axId val="14942704"/>
      </c:lineChart>
      <c:catAx>
        <c:axId val="46399543"/>
        <c:scaling>
          <c:orientation val="minMax"/>
        </c:scaling>
        <c:axPos val="b"/>
        <c:title>
          <c:tx>
            <c:rich>
              <a:bodyPr vert="horz" rot="0" anchor="ctr"/>
              <a:lstStyle/>
              <a:p>
                <a:pPr algn="ctr">
                  <a:defRPr/>
                </a:pPr>
                <a:r>
                  <a:rPr lang="en-US" cap="none" sz="1000" b="1" i="0" u="none" baseline="0">
                    <a:latin typeface="Arial"/>
                    <a:ea typeface="Arial"/>
                    <a:cs typeface="Arial"/>
                  </a:rPr>
                  <a:t>Calendar Year: 0 to  14</a:t>
                </a:r>
              </a:p>
            </c:rich>
          </c:tx>
          <c:layout/>
          <c:overlay val="0"/>
          <c:spPr>
            <a:noFill/>
            <a:ln>
              <a:noFill/>
            </a:ln>
          </c:spPr>
        </c:title>
        <c:delete val="0"/>
        <c:numFmt formatCode="General" sourceLinked="1"/>
        <c:majorTickMark val="out"/>
        <c:minorTickMark val="none"/>
        <c:tickLblPos val="nextTo"/>
        <c:crossAx val="14942704"/>
        <c:crosses val="autoZero"/>
        <c:auto val="1"/>
        <c:lblOffset val="100"/>
        <c:noMultiLvlLbl val="0"/>
      </c:catAx>
      <c:valAx>
        <c:axId val="14942704"/>
        <c:scaling>
          <c:orientation val="minMax"/>
        </c:scaling>
        <c:axPos val="l"/>
        <c:title>
          <c:tx>
            <c:rich>
              <a:bodyPr vert="horz" rot="-5400000" anchor="ctr"/>
              <a:lstStyle/>
              <a:p>
                <a:pPr algn="ctr">
                  <a:defRPr/>
                </a:pPr>
                <a:r>
                  <a:rPr lang="en-US" cap="none" sz="1000" b="1" i="0" u="none" baseline="0">
                    <a:latin typeface="Arial"/>
                    <a:ea typeface="Arial"/>
                    <a:cs typeface="Arial"/>
                  </a:rPr>
                  <a:t>Mean Residual</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639954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Residual Plot:
Standard Deviation of Residual by Calendar Year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4"/>
              <c:numFmt formatCode="General" sourceLinked="1"/>
              <c:showLegendKey val="0"/>
              <c:showVal val="1"/>
              <c:showBubbleSize val="0"/>
              <c:showCatName val="0"/>
              <c:showSerName val="0"/>
              <c:showPercent val="0"/>
            </c:dLbl>
            <c:dLbl>
              <c:idx val="9"/>
              <c:numFmt formatCode="General" sourceLinked="1"/>
              <c:showLegendKey val="0"/>
              <c:showVal val="1"/>
              <c:showBubbleSize val="0"/>
              <c:showCatName val="0"/>
              <c:showSerName val="0"/>
              <c:showPercent val="0"/>
            </c:dLbl>
            <c:delete val="1"/>
          </c:dLbls>
          <c:cat>
            <c:numRef>
              <c:f>'DiscreteCh(UnstableRates)Macro'!$H$27:$H$41</c:f>
              <c:numCach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'DiscreteCh(UnstableRates)Macro'!$I$44:$W$44</c:f>
              <c:numCache>
                <c:ptCount val="15"/>
                <c:pt idx="1">
                  <c:v>0.004209530002500935</c:v>
                </c:pt>
                <c:pt idx="2">
                  <c:v>0.01470256788775704</c:v>
                </c:pt>
                <c:pt idx="3">
                  <c:v>0.013354789509695016</c:v>
                </c:pt>
                <c:pt idx="4">
                  <c:v>0.0021705371008464386</c:v>
                </c:pt>
                <c:pt idx="5">
                  <c:v>0.012179909984643397</c:v>
                </c:pt>
                <c:pt idx="6">
                  <c:v>0.006620025869249509</c:v>
                </c:pt>
                <c:pt idx="7">
                  <c:v>0.007123419073805794</c:v>
                </c:pt>
                <c:pt idx="8">
                  <c:v>0.007422407780960215</c:v>
                </c:pt>
                <c:pt idx="9">
                  <c:v>0.01594989978935284</c:v>
                </c:pt>
                <c:pt idx="10">
                  <c:v>0.00993518734622384</c:v>
                </c:pt>
                <c:pt idx="11">
                  <c:v>0.011500430399126307</c:v>
                </c:pt>
                <c:pt idx="12">
                  <c:v>0.009344037090237615</c:v>
                </c:pt>
                <c:pt idx="13">
                  <c:v>0.007998569084387558</c:v>
                </c:pt>
                <c:pt idx="14">
                  <c:v>0.008499752673022958</c:v>
                </c:pt>
              </c:numCache>
            </c:numRef>
          </c:val>
        </c:ser>
        <c:axId val="266609"/>
        <c:axId val="2399482"/>
      </c:barChart>
      <c:catAx>
        <c:axId val="266609"/>
        <c:scaling>
          <c:orientation val="minMax"/>
        </c:scaling>
        <c:axPos val="b"/>
        <c:title>
          <c:tx>
            <c:rich>
              <a:bodyPr vert="horz" rot="0" anchor="ctr"/>
              <a:lstStyle/>
              <a:p>
                <a:pPr algn="ctr">
                  <a:defRPr/>
                </a:pPr>
                <a:r>
                  <a:rPr lang="en-US" cap="none" sz="1000" b="1" i="0" u="none" baseline="0">
                    <a:latin typeface="Arial"/>
                    <a:ea typeface="Arial"/>
                    <a:cs typeface="Arial"/>
                  </a:rPr>
                  <a:t>Calendar Year: 0 to  14</a:t>
                </a:r>
              </a:p>
            </c:rich>
          </c:tx>
          <c:layout/>
          <c:overlay val="0"/>
          <c:spPr>
            <a:noFill/>
            <a:ln>
              <a:noFill/>
            </a:ln>
          </c:spPr>
        </c:title>
        <c:delete val="0"/>
        <c:numFmt formatCode="General" sourceLinked="1"/>
        <c:majorTickMark val="out"/>
        <c:minorTickMark val="none"/>
        <c:tickLblPos val="nextTo"/>
        <c:crossAx val="2399482"/>
        <c:crosses val="autoZero"/>
        <c:auto val="1"/>
        <c:lblOffset val="100"/>
        <c:noMultiLvlLbl val="0"/>
      </c:catAx>
      <c:valAx>
        <c:axId val="2399482"/>
        <c:scaling>
          <c:orientation val="minMax"/>
        </c:scaling>
        <c:axPos val="l"/>
        <c:title>
          <c:tx>
            <c:rich>
              <a:bodyPr vert="horz" rot="-5400000" anchor="ctr"/>
              <a:lstStyle/>
              <a:p>
                <a:pPr algn="ctr">
                  <a:defRPr/>
                </a:pPr>
                <a:r>
                  <a:rPr lang="en-US" cap="none" sz="1000" b="1" i="0" u="none" baseline="0">
                    <a:latin typeface="Arial"/>
                    <a:ea typeface="Arial"/>
                    <a:cs typeface="Arial"/>
                  </a:rPr>
                  <a:t>Standard Deviation</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6660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Residual Plot:
</a:t>
            </a:r>
            <a:r>
              <a:rPr lang="en-US" cap="none" sz="1200" b="1" i="0" u="none" baseline="0">
                <a:solidFill>
                  <a:srgbClr val="000000"/>
                </a:solidFill>
                <a:latin typeface="Arial"/>
                <a:ea typeface="Arial"/>
                <a:cs typeface="Arial"/>
              </a:rPr>
              <a:t>Mean Residual by Development Period</a:t>
            </a:r>
          </a:p>
        </c:rich>
      </c:tx>
      <c:layout>
        <c:manualLayout>
          <c:xMode val="factor"/>
          <c:yMode val="factor"/>
          <c:x val="0.0015"/>
          <c:y val="0"/>
        </c:manualLayout>
      </c:layout>
      <c:spPr>
        <a:noFill/>
        <a:ln>
          <a:noFill/>
        </a:ln>
      </c:spPr>
    </c:title>
    <c:plotArea>
      <c:layout>
        <c:manualLayout>
          <c:xMode val="edge"/>
          <c:yMode val="edge"/>
          <c:x val="0.05175"/>
          <c:y val="0.2245"/>
          <c:w val="0.93325"/>
          <c:h val="0.671"/>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5"/>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4"/>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FormattedCharts!$H$8:$H$22</c:f>
              <c:numCach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FormattedCharts!$Y$8:$Y$22</c:f>
              <c:numCache>
                <c:ptCount val="15"/>
                <c:pt idx="0">
                  <c:v>-0.007936186853846887</c:v>
                </c:pt>
                <c:pt idx="1">
                  <c:v>0.00031766610128209597</c:v>
                </c:pt>
                <c:pt idx="2">
                  <c:v>0.025313255139323178</c:v>
                </c:pt>
                <c:pt idx="3">
                  <c:v>-0.005931924061781076</c:v>
                </c:pt>
                <c:pt idx="4">
                  <c:v>-0.002332758483035814</c:v>
                </c:pt>
                <c:pt idx="5">
                  <c:v>-0.03361988916201266</c:v>
                </c:pt>
                <c:pt idx="6">
                  <c:v>0.009939141581595281</c:v>
                </c:pt>
                <c:pt idx="7">
                  <c:v>0.034592894633139304</c:v>
                </c:pt>
                <c:pt idx="8">
                  <c:v>-0.005668208487094516</c:v>
                </c:pt>
                <c:pt idx="9">
                  <c:v>-0.006400656526889037</c:v>
                </c:pt>
                <c:pt idx="10">
                  <c:v>-0.027149387288998027</c:v>
                </c:pt>
                <c:pt idx="11">
                  <c:v>-0.0015495777401932642</c:v>
                </c:pt>
                <c:pt idx="12">
                  <c:v>0.021692991986487442</c:v>
                </c:pt>
                <c:pt idx="13">
                  <c:v>-0.03299373665645522</c:v>
                </c:pt>
                <c:pt idx="14">
                  <c:v>0.07330519628412091</c:v>
                </c:pt>
              </c:numCache>
            </c:numRef>
          </c:val>
          <c:smooth val="0"/>
        </c:ser>
        <c:marker val="1"/>
        <c:axId val="21595339"/>
        <c:axId val="60140324"/>
      </c:lineChart>
      <c:catAx>
        <c:axId val="2159533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Development Period: 0 to  14</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140324"/>
        <c:crosses val="autoZero"/>
        <c:auto val="1"/>
        <c:lblOffset val="100"/>
        <c:tickLblSkip val="1"/>
        <c:noMultiLvlLbl val="0"/>
      </c:catAx>
      <c:valAx>
        <c:axId val="601403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Residual</a:t>
                </a:r>
              </a:p>
            </c:rich>
          </c:tx>
          <c:layout>
            <c:manualLayout>
              <c:xMode val="factor"/>
              <c:yMode val="factor"/>
              <c:x val="-0.00175"/>
              <c:y val="-0.001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1595339"/>
        <c:crossesAt val="1"/>
        <c:crossBetween val="between"/>
        <c:dispUnits/>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Residual Plot:
</a:t>
            </a:r>
            <a:r>
              <a:rPr lang="en-US" cap="none" sz="1200" b="1" i="0" u="none" baseline="0">
                <a:solidFill>
                  <a:srgbClr val="000000"/>
                </a:solidFill>
                <a:latin typeface="Arial"/>
                <a:ea typeface="Arial"/>
                <a:cs typeface="Arial"/>
              </a:rPr>
              <a:t>Standard Deviation of Residual by Development Period</a:t>
            </a:r>
          </a:p>
        </c:rich>
      </c:tx>
      <c:layout>
        <c:manualLayout>
          <c:xMode val="factor"/>
          <c:yMode val="factor"/>
          <c:x val="0.0015"/>
          <c:y val="0"/>
        </c:manualLayout>
      </c:layout>
      <c:spPr>
        <a:noFill/>
        <a:ln>
          <a:noFill/>
        </a:ln>
      </c:spPr>
    </c:title>
    <c:plotArea>
      <c:layout>
        <c:manualLayout>
          <c:xMode val="edge"/>
          <c:yMode val="edge"/>
          <c:x val="0.05175"/>
          <c:y val="0.2245"/>
          <c:w val="0.93325"/>
          <c:h val="0.67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FormattedCharts!$H$8:$H$22</c:f>
              <c:numCach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FormattedCharts!$Z$8:$Z$22</c:f>
              <c:numCache>
                <c:ptCount val="15"/>
                <c:pt idx="0">
                  <c:v>0.12420033547426428</c:v>
                </c:pt>
                <c:pt idx="1">
                  <c:v>0.07005726329817948</c:v>
                </c:pt>
                <c:pt idx="2">
                  <c:v>0.09694133103026295</c:v>
                </c:pt>
                <c:pt idx="3">
                  <c:v>0.0865180575234215</c:v>
                </c:pt>
                <c:pt idx="4">
                  <c:v>0.08514501395264441</c:v>
                </c:pt>
                <c:pt idx="5">
                  <c:v>0.09005621167745008</c:v>
                </c:pt>
                <c:pt idx="6">
                  <c:v>0.1339351828891343</c:v>
                </c:pt>
                <c:pt idx="7">
                  <c:v>0.10614219431653817</c:v>
                </c:pt>
                <c:pt idx="8">
                  <c:v>0.13980257126509885</c:v>
                </c:pt>
                <c:pt idx="9">
                  <c:v>0.06717346542883468</c:v>
                </c:pt>
                <c:pt idx="10">
                  <c:v>0.08024980722396934</c:v>
                </c:pt>
                <c:pt idx="11">
                  <c:v>0.11513884877175684</c:v>
                </c:pt>
                <c:pt idx="12">
                  <c:v>0.03857523406544084</c:v>
                </c:pt>
                <c:pt idx="13">
                  <c:v>0.10744557300958447</c:v>
                </c:pt>
                <c:pt idx="14">
                  <c:v>0.07330519628412091</c:v>
                </c:pt>
              </c:numCache>
            </c:numRef>
          </c:val>
        </c:ser>
        <c:axId val="4392005"/>
        <c:axId val="39528046"/>
      </c:barChart>
      <c:catAx>
        <c:axId val="439200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Development Period: 0 to  14</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528046"/>
        <c:crosses val="autoZero"/>
        <c:auto val="1"/>
        <c:lblOffset val="100"/>
        <c:tickLblSkip val="1"/>
        <c:noMultiLvlLbl val="0"/>
      </c:catAx>
      <c:valAx>
        <c:axId val="3952804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Standard Deviation</a:t>
                </a:r>
              </a:p>
            </c:rich>
          </c:tx>
          <c:layout>
            <c:manualLayout>
              <c:xMode val="factor"/>
              <c:yMode val="factor"/>
              <c:x val="-0.00175"/>
              <c:y val="-0.001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392005"/>
        <c:crossesAt val="1"/>
        <c:crossBetween val="between"/>
        <c:dispUnits/>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Residual Plot:
</a:t>
            </a:r>
            <a:r>
              <a:rPr lang="en-US" cap="none" sz="1200" b="1" i="0" u="none" baseline="0">
                <a:solidFill>
                  <a:srgbClr val="000000"/>
                </a:solidFill>
                <a:latin typeface="Arial"/>
                <a:ea typeface="Arial"/>
                <a:cs typeface="Arial"/>
              </a:rPr>
              <a:t>Mean Residual by Calendar Year</a:t>
            </a:r>
          </a:p>
        </c:rich>
      </c:tx>
      <c:layout>
        <c:manualLayout>
          <c:xMode val="factor"/>
          <c:yMode val="factor"/>
          <c:x val="0.0015"/>
          <c:y val="0"/>
        </c:manualLayout>
      </c:layout>
      <c:spPr>
        <a:noFill/>
        <a:ln>
          <a:noFill/>
        </a:ln>
      </c:spPr>
    </c:title>
    <c:plotArea>
      <c:layout>
        <c:manualLayout>
          <c:xMode val="edge"/>
          <c:yMode val="edge"/>
          <c:x val="0.05175"/>
          <c:y val="0.2245"/>
          <c:w val="0.93325"/>
          <c:h val="0.671"/>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FormattedCharts!$H$8:$H$22</c:f>
              <c:numCach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FormattedCharts!$I$24:$W$24</c:f>
              <c:numCache>
                <c:ptCount val="15"/>
                <c:pt idx="0">
                  <c:v>0.06872854541152407</c:v>
                </c:pt>
                <c:pt idx="1">
                  <c:v>0.09842518065178307</c:v>
                </c:pt>
                <c:pt idx="2">
                  <c:v>-0.041816997785277366</c:v>
                </c:pt>
                <c:pt idx="3">
                  <c:v>-0.04417660882607466</c:v>
                </c:pt>
                <c:pt idx="4">
                  <c:v>0.020504832486435375</c:v>
                </c:pt>
                <c:pt idx="5">
                  <c:v>0.015665318242486254</c:v>
                </c:pt>
                <c:pt idx="6">
                  <c:v>0.020414885313288167</c:v>
                </c:pt>
                <c:pt idx="7">
                  <c:v>-0.0034041352583351614</c:v>
                </c:pt>
                <c:pt idx="8">
                  <c:v>-0.06477950565378521</c:v>
                </c:pt>
                <c:pt idx="9">
                  <c:v>0.01232766971182837</c:v>
                </c:pt>
                <c:pt idx="10">
                  <c:v>-0.010922443980165397</c:v>
                </c:pt>
                <c:pt idx="11">
                  <c:v>-0.0032226462536931364</c:v>
                </c:pt>
                <c:pt idx="12">
                  <c:v>0.01103215897035744</c:v>
                </c:pt>
                <c:pt idx="13">
                  <c:v>0.021116717868581474</c:v>
                </c:pt>
                <c:pt idx="14">
                  <c:v>-0.006406885950087826</c:v>
                </c:pt>
              </c:numCache>
            </c:numRef>
          </c:val>
          <c:smooth val="0"/>
        </c:ser>
        <c:marker val="1"/>
        <c:axId val="20208095"/>
        <c:axId val="47655128"/>
      </c:lineChart>
      <c:catAx>
        <c:axId val="2020809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Calendar Year: 0 to  14</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655128"/>
        <c:crosses val="autoZero"/>
        <c:auto val="1"/>
        <c:lblOffset val="100"/>
        <c:tickLblSkip val="1"/>
        <c:noMultiLvlLbl val="0"/>
      </c:catAx>
      <c:valAx>
        <c:axId val="4765512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Residual</a:t>
                </a:r>
              </a:p>
            </c:rich>
          </c:tx>
          <c:layout>
            <c:manualLayout>
              <c:xMode val="factor"/>
              <c:yMode val="factor"/>
              <c:x val="-0.00175"/>
              <c:y val="-0.001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02080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Residual Plot:
</a:t>
            </a:r>
            <a:r>
              <a:rPr lang="en-US" cap="none" sz="1200" b="1" i="0" u="none" baseline="0">
                <a:solidFill>
                  <a:srgbClr val="000000"/>
                </a:solidFill>
                <a:latin typeface="Arial"/>
                <a:ea typeface="Arial"/>
                <a:cs typeface="Arial"/>
              </a:rPr>
              <a:t>Standard Deviation of Residual by Calendar Year</a:t>
            </a:r>
          </a:p>
        </c:rich>
      </c:tx>
      <c:layout>
        <c:manualLayout>
          <c:xMode val="factor"/>
          <c:yMode val="factor"/>
          <c:x val="0.0015"/>
          <c:y val="0"/>
        </c:manualLayout>
      </c:layout>
      <c:spPr>
        <a:noFill/>
        <a:ln>
          <a:noFill/>
        </a:ln>
      </c:spPr>
    </c:title>
    <c:plotArea>
      <c:layout>
        <c:manualLayout>
          <c:xMode val="edge"/>
          <c:yMode val="edge"/>
          <c:x val="0.05175"/>
          <c:y val="0.2245"/>
          <c:w val="0.93325"/>
          <c:h val="0.67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FormattedCharts!$H$8:$H$22</c:f>
              <c:numCach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FormattedCharts!$I$25:$W$25</c:f>
              <c:numCache>
                <c:ptCount val="15"/>
                <c:pt idx="1">
                  <c:v>0.009281700694077197</c:v>
                </c:pt>
                <c:pt idx="2">
                  <c:v>0.08551075709588019</c:v>
                </c:pt>
                <c:pt idx="3">
                  <c:v>0.08806045593958324</c:v>
                </c:pt>
                <c:pt idx="4">
                  <c:v>0.058954160556563405</c:v>
                </c:pt>
                <c:pt idx="5">
                  <c:v>0.0745835797621874</c:v>
                </c:pt>
                <c:pt idx="6">
                  <c:v>0.0885785185036489</c:v>
                </c:pt>
                <c:pt idx="7">
                  <c:v>0.07040497597778145</c:v>
                </c:pt>
                <c:pt idx="8">
                  <c:v>0.05797430564973393</c:v>
                </c:pt>
                <c:pt idx="9">
                  <c:v>0.09221433193205046</c:v>
                </c:pt>
                <c:pt idx="10">
                  <c:v>0.1334771899753271</c:v>
                </c:pt>
                <c:pt idx="11">
                  <c:v>0.07646723918430912</c:v>
                </c:pt>
                <c:pt idx="12">
                  <c:v>0.09701784020849633</c:v>
                </c:pt>
                <c:pt idx="13">
                  <c:v>0.11703054873346366</c:v>
                </c:pt>
                <c:pt idx="14">
                  <c:v>0.12421255715871878</c:v>
                </c:pt>
              </c:numCache>
            </c:numRef>
          </c:val>
        </c:ser>
        <c:axId val="26242969"/>
        <c:axId val="34860130"/>
      </c:barChart>
      <c:catAx>
        <c:axId val="2624296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Calendar Year: 0 to  14</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860130"/>
        <c:crosses val="autoZero"/>
        <c:auto val="1"/>
        <c:lblOffset val="100"/>
        <c:tickLblSkip val="1"/>
        <c:noMultiLvlLbl val="0"/>
      </c:catAx>
      <c:valAx>
        <c:axId val="348601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Standard Deviation</a:t>
                </a:r>
              </a:p>
            </c:rich>
          </c:tx>
          <c:layout>
            <c:manualLayout>
              <c:xMode val="factor"/>
              <c:yMode val="factor"/>
              <c:x val="-0.00175"/>
              <c:y val="-0.001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62429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x1  Residual Plot</a:t>
            </a:r>
          </a:p>
        </c:rich>
      </c:tx>
      <c:layout>
        <c:manualLayout>
          <c:xMode val="factor"/>
          <c:yMode val="factor"/>
          <c:x val="0.00475"/>
          <c:y val="0"/>
        </c:manualLayout>
      </c:layout>
      <c:spPr>
        <a:noFill/>
        <a:ln>
          <a:noFill/>
        </a:ln>
      </c:spPr>
    </c:title>
    <c:plotArea>
      <c:layout>
        <c:manualLayout>
          <c:xMode val="edge"/>
          <c:yMode val="edge"/>
          <c:x val="0.09325"/>
          <c:y val="0.23625"/>
          <c:w val="0.88275"/>
          <c:h val="0.56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'ResidualMatrix(IndexFunction)'!$C$45:$C$164</c:f>
              <c:numCache>
                <c:ptCount val="120"/>
                <c:pt idx="0">
                  <c:v>0.06872854541152407</c:v>
                </c:pt>
                <c:pt idx="1">
                  <c:v>0.0918620271500572</c:v>
                </c:pt>
                <c:pt idx="2">
                  <c:v>-0.01593693056969059</c:v>
                </c:pt>
                <c:pt idx="3">
                  <c:v>-0.07762433093414245</c:v>
                </c:pt>
                <c:pt idx="4">
                  <c:v>0.022841590192664185</c:v>
                </c:pt>
                <c:pt idx="5">
                  <c:v>0.1162093840765781</c:v>
                </c:pt>
                <c:pt idx="6">
                  <c:v>-0.041655865474862</c:v>
                </c:pt>
                <c:pt idx="7">
                  <c:v>0.06001802337103079</c:v>
                </c:pt>
                <c:pt idx="8">
                  <c:v>-0.02821381513847321</c:v>
                </c:pt>
                <c:pt idx="9">
                  <c:v>-0.0006627626836355205</c:v>
                </c:pt>
                <c:pt idx="10">
                  <c:v>0.07795864541795972</c:v>
                </c:pt>
                <c:pt idx="11">
                  <c:v>0.06612151351706963</c:v>
                </c:pt>
                <c:pt idx="12">
                  <c:v>-0.02015245565979562</c:v>
                </c:pt>
                <c:pt idx="13">
                  <c:v>0.042981756627096246</c:v>
                </c:pt>
                <c:pt idx="14">
                  <c:v>0.07330519628412091</c:v>
                </c:pt>
                <c:pt idx="15">
                  <c:v>0.10498833415350894</c:v>
                </c:pt>
                <c:pt idx="16">
                  <c:v>0.02776421538494489</c:v>
                </c:pt>
                <c:pt idx="17">
                  <c:v>0.06965818937680801</c:v>
                </c:pt>
                <c:pt idx="18">
                  <c:v>0.00105948715755666</c:v>
                </c:pt>
                <c:pt idx="19">
                  <c:v>0.006548187652956727</c:v>
                </c:pt>
                <c:pt idx="20">
                  <c:v>0.04184473793666044</c:v>
                </c:pt>
                <c:pt idx="21">
                  <c:v>-0.07184747178465223</c:v>
                </c:pt>
                <c:pt idx="22">
                  <c:v>-0.13431271571438685</c:v>
                </c:pt>
                <c:pt idx="23">
                  <c:v>-0.2015331532256699</c:v>
                </c:pt>
                <c:pt idx="24">
                  <c:v>-0.1048038117970922</c:v>
                </c:pt>
                <c:pt idx="25">
                  <c:v>-0.07502411088476002</c:v>
                </c:pt>
                <c:pt idx="26">
                  <c:v>-0.10557193037728396</c:v>
                </c:pt>
                <c:pt idx="27">
                  <c:v>0.029395747327624733</c:v>
                </c:pt>
                <c:pt idx="28">
                  <c:v>-0.10896922994000668</c:v>
                </c:pt>
                <c:pt idx="29">
                  <c:v>-0.1372782781710864</c:v>
                </c:pt>
                <c:pt idx="30">
                  <c:v>-0.02980010333668659</c:v>
                </c:pt>
                <c:pt idx="31">
                  <c:v>0.12006507466681349</c:v>
                </c:pt>
                <c:pt idx="32">
                  <c:v>-0.06422922025895517</c:v>
                </c:pt>
                <c:pt idx="33">
                  <c:v>0.0729972072572771</c:v>
                </c:pt>
                <c:pt idx="34">
                  <c:v>-0.13160562546882026</c:v>
                </c:pt>
                <c:pt idx="35">
                  <c:v>-0.13865993621908856</c:v>
                </c:pt>
                <c:pt idx="36">
                  <c:v>0.01889507650364486</c:v>
                </c:pt>
                <c:pt idx="37">
                  <c:v>0.0813667068258237</c:v>
                </c:pt>
                <c:pt idx="38">
                  <c:v>-0.07077959103815701</c:v>
                </c:pt>
                <c:pt idx="39">
                  <c:v>-0.017425839891769712</c:v>
                </c:pt>
                <c:pt idx="40">
                  <c:v>0.1255070199444166</c:v>
                </c:pt>
                <c:pt idx="41">
                  <c:v>0.055835684291633214</c:v>
                </c:pt>
                <c:pt idx="42">
                  <c:v>-0.1389401904102776</c:v>
                </c:pt>
                <c:pt idx="43">
                  <c:v>-0.010537409875754022</c:v>
                </c:pt>
                <c:pt idx="44">
                  <c:v>-0.04607823516026244</c:v>
                </c:pt>
                <c:pt idx="45">
                  <c:v>0.0843448662607198</c:v>
                </c:pt>
                <c:pt idx="46">
                  <c:v>0.01240821977385842</c:v>
                </c:pt>
                <c:pt idx="47">
                  <c:v>-0.026221549626518126</c:v>
                </c:pt>
                <c:pt idx="48">
                  <c:v>0.0540994157169461</c:v>
                </c:pt>
                <c:pt idx="49">
                  <c:v>0.05879830524552787</c:v>
                </c:pt>
                <c:pt idx="50">
                  <c:v>0.12920904264509048</c:v>
                </c:pt>
                <c:pt idx="51">
                  <c:v>0.029432653770834705</c:v>
                </c:pt>
                <c:pt idx="52">
                  <c:v>0.010380215158635409</c:v>
                </c:pt>
                <c:pt idx="53">
                  <c:v>-0.09225491404497532</c:v>
                </c:pt>
                <c:pt idx="54">
                  <c:v>-0.03090457970910343</c:v>
                </c:pt>
                <c:pt idx="55">
                  <c:v>-0.014750886586973877</c:v>
                </c:pt>
                <c:pt idx="56">
                  <c:v>-0.07756792630719644</c:v>
                </c:pt>
                <c:pt idx="57">
                  <c:v>-0.006329846584087306</c:v>
                </c:pt>
                <c:pt idx="58">
                  <c:v>-0.02026322030089389</c:v>
                </c:pt>
                <c:pt idx="59">
                  <c:v>0.020342817899630106</c:v>
                </c:pt>
                <c:pt idx="60">
                  <c:v>0.21990237718643613</c:v>
                </c:pt>
                <c:pt idx="61">
                  <c:v>-0.03621213338786333</c:v>
                </c:pt>
                <c:pt idx="62">
                  <c:v>-0.08651867811340708</c:v>
                </c:pt>
                <c:pt idx="63">
                  <c:v>0.060144279585321314</c:v>
                </c:pt>
                <c:pt idx="64">
                  <c:v>-0.13163584624505553</c:v>
                </c:pt>
                <c:pt idx="65">
                  <c:v>0.09629267973157418</c:v>
                </c:pt>
                <c:pt idx="66">
                  <c:v>-0.08269568335970234</c:v>
                </c:pt>
                <c:pt idx="67">
                  <c:v>-0.015975502119220053</c:v>
                </c:pt>
                <c:pt idx="68">
                  <c:v>0.0030566188887899415</c:v>
                </c:pt>
                <c:pt idx="69">
                  <c:v>0.1527798436145993</c:v>
                </c:pt>
                <c:pt idx="70">
                  <c:v>0.011653662500599182</c:v>
                </c:pt>
                <c:pt idx="71">
                  <c:v>0.1365756665909501</c:v>
                </c:pt>
                <c:pt idx="72">
                  <c:v>0.1813120618465618</c:v>
                </c:pt>
                <c:pt idx="73">
                  <c:v>0.17980881106143443</c:v>
                </c:pt>
                <c:pt idx="74">
                  <c:v>0.04826529300139448</c:v>
                </c:pt>
                <c:pt idx="75">
                  <c:v>0.14563686088012062</c:v>
                </c:pt>
                <c:pt idx="76">
                  <c:v>0.0506656002714152</c:v>
                </c:pt>
                <c:pt idx="77">
                  <c:v>-0.026595346840867506</c:v>
                </c:pt>
                <c:pt idx="78">
                  <c:v>0.07594454097110415</c:v>
                </c:pt>
                <c:pt idx="79">
                  <c:v>-0.03732312771034785</c:v>
                </c:pt>
                <c:pt idx="80">
                  <c:v>-0.06908305333354647</c:v>
                </c:pt>
                <c:pt idx="81">
                  <c:v>0.15155970747083813</c:v>
                </c:pt>
                <c:pt idx="82">
                  <c:v>0.16554085303647526</c:v>
                </c:pt>
                <c:pt idx="83">
                  <c:v>-0.11379637346446003</c:v>
                </c:pt>
                <c:pt idx="84">
                  <c:v>0.07543352047379415</c:v>
                </c:pt>
                <c:pt idx="85">
                  <c:v>-0.1401627619478969</c:v>
                </c:pt>
                <c:pt idx="86">
                  <c:v>-0.012177152998653185</c:v>
                </c:pt>
                <c:pt idx="87">
                  <c:v>-0.1940608710102545</c:v>
                </c:pt>
                <c:pt idx="88">
                  <c:v>-0.04246910956774386</c:v>
                </c:pt>
                <c:pt idx="89">
                  <c:v>0.0013269222417520155</c:v>
                </c:pt>
                <c:pt idx="90">
                  <c:v>-0.08732236902073076</c:v>
                </c:pt>
                <c:pt idx="91">
                  <c:v>-0.03729631383587595</c:v>
                </c:pt>
                <c:pt idx="92">
                  <c:v>-0.07164282398473176</c:v>
                </c:pt>
                <c:pt idx="93">
                  <c:v>-0.03888775163773772</c:v>
                </c:pt>
                <c:pt idx="94">
                  <c:v>0.0560751191733484</c:v>
                </c:pt>
                <c:pt idx="95">
                  <c:v>-0.017368552041109098</c:v>
                </c:pt>
                <c:pt idx="96">
                  <c:v>-0.13547440077652873</c:v>
                </c:pt>
                <c:pt idx="97">
                  <c:v>-0.13441294724921882</c:v>
                </c:pt>
                <c:pt idx="98">
                  <c:v>-0.13319925023147938</c:v>
                </c:pt>
                <c:pt idx="99">
                  <c:v>0.05447582295805553</c:v>
                </c:pt>
                <c:pt idx="100">
                  <c:v>-0.045665865990793364</c:v>
                </c:pt>
                <c:pt idx="101">
                  <c:v>-0.0607188093655342</c:v>
                </c:pt>
                <c:pt idx="102">
                  <c:v>0.0022457648084230897</c:v>
                </c:pt>
                <c:pt idx="103">
                  <c:v>-0.1277016989434383</c:v>
                </c:pt>
                <c:pt idx="104">
                  <c:v>-0.16625324059724278</c:v>
                </c:pt>
                <c:pt idx="105">
                  <c:v>-0.24404802362302647</c:v>
                </c:pt>
                <c:pt idx="106">
                  <c:v>0.03377651684640526</c:v>
                </c:pt>
                <c:pt idx="107">
                  <c:v>-0.005464341834741759</c:v>
                </c:pt>
                <c:pt idx="108">
                  <c:v>0.14543788292933613</c:v>
                </c:pt>
                <c:pt idx="109">
                  <c:v>0.06999616549420296</c:v>
                </c:pt>
                <c:pt idx="110">
                  <c:v>-0.03269913502511912</c:v>
                </c:pt>
                <c:pt idx="111">
                  <c:v>0.0065599303849595</c:v>
                </c:pt>
                <c:pt idx="112">
                  <c:v>0.05706274941081091</c:v>
                </c:pt>
                <c:pt idx="113">
                  <c:v>-0.023659428928754167</c:v>
                </c:pt>
                <c:pt idx="114">
                  <c:v>0.14158867274480436</c:v>
                </c:pt>
                <c:pt idx="115">
                  <c:v>0.017624911626390016</c:v>
                </c:pt>
                <c:pt idx="116">
                  <c:v>0.28672542937958667</c:v>
                </c:pt>
                <c:pt idx="117">
                  <c:v>-0.1888131613340125</c:v>
                </c:pt>
                <c:pt idx="118">
                  <c:v>0.1386945864893221</c:v>
                </c:pt>
                <c:pt idx="119">
                  <c:v>0.03813895309627213</c:v>
                </c:pt>
              </c:numCache>
            </c:numRef>
          </c:yVal>
          <c:smooth val="0"/>
        </c:ser>
        <c:axId val="40170189"/>
        <c:axId val="25987382"/>
      </c:scatterChart>
      <c:valAx>
        <c:axId val="40170189"/>
        <c:scaling>
          <c:orientation val="minMax"/>
        </c:scaling>
        <c:axPos val="b"/>
        <c:title>
          <c:tx>
            <c:rich>
              <a:bodyPr vert="horz" rot="0" anchor="ctr"/>
              <a:lstStyle/>
              <a:p>
                <a:pPr algn="ctr">
                  <a:defRPr/>
                </a:pPr>
                <a:r>
                  <a:rPr lang="en-US" cap="none" sz="1125" b="1" i="0" u="none" baseline="0">
                    <a:solidFill>
                      <a:srgbClr val="000000"/>
                    </a:solidFill>
                    <a:latin typeface="Arial"/>
                    <a:ea typeface="Arial"/>
                    <a:cs typeface="Arial"/>
                  </a:rPr>
                  <a:t>x1</a:t>
                </a:r>
              </a:p>
            </c:rich>
          </c:tx>
          <c:layout>
            <c:manualLayout>
              <c:xMode val="factor"/>
              <c:yMode val="factor"/>
              <c:x val="0"/>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5987382"/>
        <c:crosses val="autoZero"/>
        <c:crossBetween val="midCat"/>
        <c:dispUnits/>
      </c:valAx>
      <c:valAx>
        <c:axId val="25987382"/>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Residuals</a:t>
                </a:r>
              </a:p>
            </c:rich>
          </c:tx>
          <c:layout>
            <c:manualLayout>
              <c:xMode val="factor"/>
              <c:yMode val="factor"/>
              <c:x val="-0.0075"/>
              <c:y val="-0.008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017018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Residual Plot on Calendar Year</a:t>
            </a:r>
          </a:p>
        </c:rich>
      </c:tx>
      <c:layout>
        <c:manualLayout>
          <c:xMode val="factor"/>
          <c:yMode val="factor"/>
          <c:x val="-0.00125"/>
          <c:y val="0"/>
        </c:manualLayout>
      </c:layout>
      <c:spPr>
        <a:noFill/>
        <a:ln>
          <a:noFill/>
        </a:ln>
      </c:spPr>
    </c:title>
    <c:plotArea>
      <c:layout>
        <c:manualLayout>
          <c:xMode val="edge"/>
          <c:yMode val="edge"/>
          <c:x val="0.04025"/>
          <c:y val="0.10325"/>
          <c:w val="0.9475"/>
          <c:h val="0.83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'ResidualMatrix(IndexFunction)'!$L$60:$Z$60</c:f>
              <c:numCache>
                <c:ptCount val="15"/>
                <c:pt idx="0">
                  <c:v>0.06872854541152407</c:v>
                </c:pt>
                <c:pt idx="1">
                  <c:v>0.09842518065178307</c:v>
                </c:pt>
                <c:pt idx="2">
                  <c:v>-0.041816997785277366</c:v>
                </c:pt>
                <c:pt idx="3">
                  <c:v>-0.04417660882607466</c:v>
                </c:pt>
                <c:pt idx="4">
                  <c:v>0.020504832486435375</c:v>
                </c:pt>
                <c:pt idx="5">
                  <c:v>0.015665318242486254</c:v>
                </c:pt>
                <c:pt idx="6">
                  <c:v>0.020414885313288167</c:v>
                </c:pt>
                <c:pt idx="7">
                  <c:v>-0.0034041352583351614</c:v>
                </c:pt>
                <c:pt idx="8">
                  <c:v>-0.06477950565378521</c:v>
                </c:pt>
                <c:pt idx="9">
                  <c:v>0.01232766971182837</c:v>
                </c:pt>
                <c:pt idx="10">
                  <c:v>-0.010922443980165397</c:v>
                </c:pt>
                <c:pt idx="11">
                  <c:v>-0.0032226462536931364</c:v>
                </c:pt>
                <c:pt idx="12">
                  <c:v>0.01103215897035744</c:v>
                </c:pt>
                <c:pt idx="13">
                  <c:v>0.021116717868581474</c:v>
                </c:pt>
                <c:pt idx="14">
                  <c:v>-0.006406885950087826</c:v>
                </c:pt>
              </c:numCache>
            </c:numRef>
          </c:val>
          <c:smooth val="0"/>
        </c:ser>
        <c:marker val="1"/>
        <c:axId val="32559847"/>
        <c:axId val="24603168"/>
      </c:lineChart>
      <c:catAx>
        <c:axId val="32559847"/>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Calendar Year Index</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603168"/>
        <c:crosses val="autoZero"/>
        <c:auto val="1"/>
        <c:lblOffset val="100"/>
        <c:tickLblSkip val="1"/>
        <c:noMultiLvlLbl val="0"/>
      </c:catAx>
      <c:valAx>
        <c:axId val="24603168"/>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Average Residual</a:t>
                </a:r>
              </a:p>
            </c:rich>
          </c:tx>
          <c:layout>
            <c:manualLayout>
              <c:xMode val="factor"/>
              <c:yMode val="factor"/>
              <c:x val="-0.001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5598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Standard Deviation of Residuals by Calendar Year</a:t>
            </a:r>
          </a:p>
        </c:rich>
      </c:tx>
      <c:layout>
        <c:manualLayout>
          <c:xMode val="factor"/>
          <c:yMode val="factor"/>
          <c:x val="0.00275"/>
          <c:y val="0"/>
        </c:manualLayout>
      </c:layout>
      <c:spPr>
        <a:noFill/>
        <a:ln>
          <a:noFill/>
        </a:ln>
      </c:spPr>
    </c:title>
    <c:plotArea>
      <c:layout>
        <c:manualLayout>
          <c:xMode val="edge"/>
          <c:yMode val="edge"/>
          <c:x val="0.04225"/>
          <c:y val="0.10375"/>
          <c:w val="0.9445"/>
          <c:h val="0.833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'ResidualMatrix(IndexFunction)'!$M$61:$Z$61</c:f>
              <c:numCache>
                <c:ptCount val="14"/>
                <c:pt idx="0">
                  <c:v>0.009281700694077197</c:v>
                </c:pt>
                <c:pt idx="1">
                  <c:v>0.08551075709588019</c:v>
                </c:pt>
                <c:pt idx="2">
                  <c:v>0.08806045593958324</c:v>
                </c:pt>
                <c:pt idx="3">
                  <c:v>0.058954160556563405</c:v>
                </c:pt>
                <c:pt idx="4">
                  <c:v>0.0745835797621874</c:v>
                </c:pt>
                <c:pt idx="5">
                  <c:v>0.0885785185036489</c:v>
                </c:pt>
                <c:pt idx="6">
                  <c:v>0.07040497597778145</c:v>
                </c:pt>
                <c:pt idx="7">
                  <c:v>0.05797430564973393</c:v>
                </c:pt>
                <c:pt idx="8">
                  <c:v>0.09221433193205046</c:v>
                </c:pt>
                <c:pt idx="9">
                  <c:v>0.1334771899753271</c:v>
                </c:pt>
                <c:pt idx="10">
                  <c:v>0.07646723918430912</c:v>
                </c:pt>
                <c:pt idx="11">
                  <c:v>0.09701784020849633</c:v>
                </c:pt>
                <c:pt idx="12">
                  <c:v>0.11703054873346366</c:v>
                </c:pt>
                <c:pt idx="13">
                  <c:v>0.12421255715871878</c:v>
                </c:pt>
              </c:numCache>
            </c:numRef>
          </c:val>
          <c:smooth val="0"/>
        </c:ser>
        <c:marker val="1"/>
        <c:axId val="20101921"/>
        <c:axId val="46699562"/>
      </c:lineChart>
      <c:catAx>
        <c:axId val="20101921"/>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Calendar Year Index</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699562"/>
        <c:crosses val="autoZero"/>
        <c:auto val="1"/>
        <c:lblOffset val="100"/>
        <c:tickLblSkip val="1"/>
        <c:noMultiLvlLbl val="0"/>
      </c:catAx>
      <c:valAx>
        <c:axId val="46699562"/>
        <c:scaling>
          <c:orientation val="minMax"/>
        </c:scaling>
        <c:axPos val="l"/>
        <c:title>
          <c:tx>
            <c:rich>
              <a:bodyPr vert="horz" rot="-5400000" anchor="ctr"/>
              <a:lstStyle/>
              <a:p>
                <a:pPr algn="ctr">
                  <a:defRPr/>
                </a:pPr>
                <a:r>
                  <a:rPr lang="en-US" cap="none" sz="825" b="1" i="0" u="none" baseline="0">
                    <a:solidFill>
                      <a:srgbClr val="000000"/>
                    </a:solidFill>
                    <a:latin typeface="Arial"/>
                    <a:ea typeface="Arial"/>
                    <a:cs typeface="Arial"/>
                  </a:rPr>
                  <a:t>Standard Deviation of Residuals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1019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Residual plot vs Calendar Year</a:t>
            </a:r>
          </a:p>
        </c:rich>
      </c:tx>
      <c:layout>
        <c:manualLayout>
          <c:xMode val="factor"/>
          <c:yMode val="factor"/>
          <c:x val="0.001"/>
          <c:y val="0"/>
        </c:manualLayout>
      </c:layout>
      <c:spPr>
        <a:noFill/>
        <a:ln>
          <a:noFill/>
        </a:ln>
      </c:spPr>
    </c:title>
    <c:plotArea>
      <c:layout>
        <c:manualLayout>
          <c:xMode val="edge"/>
          <c:yMode val="edge"/>
          <c:x val="0.04"/>
          <c:y val="0.1045"/>
          <c:w val="0.94675"/>
          <c:h val="0.839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'ResidualMatrix(VBAmacro)'!$I$43:$W$43</c:f>
              <c:numCache>
                <c:ptCount val="15"/>
                <c:pt idx="0">
                  <c:v>-0.033952851093561165</c:v>
                </c:pt>
                <c:pt idx="1">
                  <c:v>-0.07465866135376142</c:v>
                </c:pt>
                <c:pt idx="2">
                  <c:v>-0.0574694323046927</c:v>
                </c:pt>
                <c:pt idx="3">
                  <c:v>-0.056759800420286055</c:v>
                </c:pt>
                <c:pt idx="4">
                  <c:v>0.0325380807307436</c:v>
                </c:pt>
                <c:pt idx="5">
                  <c:v>-0.02669289523537414</c:v>
                </c:pt>
                <c:pt idx="6">
                  <c:v>-0.05860108325301004</c:v>
                </c:pt>
                <c:pt idx="7">
                  <c:v>0.0073437399124038905</c:v>
                </c:pt>
                <c:pt idx="8">
                  <c:v>0.01844198641913961</c:v>
                </c:pt>
                <c:pt idx="9">
                  <c:v>9.75243961132577E-05</c:v>
                </c:pt>
                <c:pt idx="10">
                  <c:v>0.03832640351826959</c:v>
                </c:pt>
                <c:pt idx="11">
                  <c:v>0.03605554130721833</c:v>
                </c:pt>
                <c:pt idx="12">
                  <c:v>0.0014943386399979958</c:v>
                </c:pt>
                <c:pt idx="13">
                  <c:v>-0.0020884888451934308</c:v>
                </c:pt>
                <c:pt idx="14">
                  <c:v>0.018614881534800176</c:v>
                </c:pt>
              </c:numCache>
            </c:numRef>
          </c:val>
          <c:smooth val="0"/>
        </c:ser>
        <c:marker val="1"/>
        <c:axId val="17642875"/>
        <c:axId val="24568148"/>
      </c:lineChart>
      <c:catAx>
        <c:axId val="176428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Calendar Year Index</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568148"/>
        <c:crosses val="autoZero"/>
        <c:auto val="1"/>
        <c:lblOffset val="100"/>
        <c:tickLblSkip val="1"/>
        <c:noMultiLvlLbl val="0"/>
      </c:catAx>
      <c:valAx>
        <c:axId val="245681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Average Residual</a:t>
                </a:r>
              </a:p>
            </c:rich>
          </c:tx>
          <c:layout>
            <c:manualLayout>
              <c:xMode val="factor"/>
              <c:yMode val="factor"/>
              <c:x val="-0.001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4287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Residual plot vs Calendar Year</a:t>
            </a:r>
          </a:p>
        </c:rich>
      </c:tx>
      <c:layout>
        <c:manualLayout>
          <c:xMode val="factor"/>
          <c:yMode val="factor"/>
          <c:x val="0.001"/>
          <c:y val="0"/>
        </c:manualLayout>
      </c:layout>
      <c:spPr>
        <a:noFill/>
        <a:ln>
          <a:noFill/>
        </a:ln>
      </c:spPr>
    </c:title>
    <c:plotArea>
      <c:layout>
        <c:manualLayout>
          <c:xMode val="edge"/>
          <c:yMode val="edge"/>
          <c:x val="0.03775"/>
          <c:y val="0.10425"/>
          <c:w val="0.95125"/>
          <c:h val="0.840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'ResidualMatrix(VBAmacro)'!$I$43:$W$43</c:f>
              <c:numCache>
                <c:ptCount val="15"/>
                <c:pt idx="0">
                  <c:v>-0.033952851093561165</c:v>
                </c:pt>
                <c:pt idx="1">
                  <c:v>-0.07465866135376142</c:v>
                </c:pt>
                <c:pt idx="2">
                  <c:v>-0.0574694323046927</c:v>
                </c:pt>
                <c:pt idx="3">
                  <c:v>-0.056759800420286055</c:v>
                </c:pt>
                <c:pt idx="4">
                  <c:v>0.0325380807307436</c:v>
                </c:pt>
                <c:pt idx="5">
                  <c:v>-0.02669289523537414</c:v>
                </c:pt>
                <c:pt idx="6">
                  <c:v>-0.05860108325301004</c:v>
                </c:pt>
                <c:pt idx="7">
                  <c:v>0.0073437399124038905</c:v>
                </c:pt>
                <c:pt idx="8">
                  <c:v>0.01844198641913961</c:v>
                </c:pt>
                <c:pt idx="9">
                  <c:v>9.75243961132577E-05</c:v>
                </c:pt>
                <c:pt idx="10">
                  <c:v>0.03832640351826959</c:v>
                </c:pt>
                <c:pt idx="11">
                  <c:v>0.03605554130721833</c:v>
                </c:pt>
                <c:pt idx="12">
                  <c:v>0.0014943386399979958</c:v>
                </c:pt>
                <c:pt idx="13">
                  <c:v>-0.0020884888451934308</c:v>
                </c:pt>
                <c:pt idx="14">
                  <c:v>0.018614881534800176</c:v>
                </c:pt>
              </c:numCache>
            </c:numRef>
          </c:val>
          <c:smooth val="0"/>
        </c:ser>
        <c:marker val="1"/>
        <c:axId val="19786741"/>
        <c:axId val="43862942"/>
      </c:lineChart>
      <c:catAx>
        <c:axId val="1978674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Calendar Year Index</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862942"/>
        <c:crosses val="autoZero"/>
        <c:auto val="1"/>
        <c:lblOffset val="100"/>
        <c:tickLblSkip val="1"/>
        <c:noMultiLvlLbl val="0"/>
      </c:catAx>
      <c:valAx>
        <c:axId val="438629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Average Residual</a:t>
                </a:r>
              </a:p>
            </c:rich>
          </c:tx>
          <c:layout>
            <c:manualLayout>
              <c:xMode val="factor"/>
              <c:yMode val="factor"/>
              <c:x val="-0.001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78674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x1  Residual Plot</a:t>
            </a:r>
          </a:p>
        </c:rich>
      </c:tx>
      <c:layout>
        <c:manualLayout>
          <c:xMode val="factor"/>
          <c:yMode val="factor"/>
          <c:x val="-0.0065"/>
          <c:y val="0"/>
        </c:manualLayout>
      </c:layout>
      <c:spPr>
        <a:noFill/>
        <a:ln>
          <a:noFill/>
        </a:ln>
      </c:spPr>
    </c:title>
    <c:plotArea>
      <c:layout>
        <c:manualLayout>
          <c:xMode val="edge"/>
          <c:yMode val="edge"/>
          <c:x val="0.07825"/>
          <c:y val="0.2305"/>
          <c:w val="0.90575"/>
          <c:h val="0.61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UnstableRatesData!$C$23:$C$142</c:f>
              <c:numCach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0</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0</c:v>
                </c:pt>
                <c:pt idx="30">
                  <c:v>1</c:v>
                </c:pt>
                <c:pt idx="31">
                  <c:v>2</c:v>
                </c:pt>
                <c:pt idx="32">
                  <c:v>3</c:v>
                </c:pt>
                <c:pt idx="33">
                  <c:v>4</c:v>
                </c:pt>
                <c:pt idx="34">
                  <c:v>5</c:v>
                </c:pt>
                <c:pt idx="35">
                  <c:v>6</c:v>
                </c:pt>
                <c:pt idx="36">
                  <c:v>7</c:v>
                </c:pt>
                <c:pt idx="37">
                  <c:v>8</c:v>
                </c:pt>
                <c:pt idx="38">
                  <c:v>9</c:v>
                </c:pt>
                <c:pt idx="39">
                  <c:v>10</c:v>
                </c:pt>
                <c:pt idx="40">
                  <c:v>11</c:v>
                </c:pt>
                <c:pt idx="41">
                  <c:v>12</c:v>
                </c:pt>
                <c:pt idx="42">
                  <c:v>0</c:v>
                </c:pt>
                <c:pt idx="43">
                  <c:v>1</c:v>
                </c:pt>
                <c:pt idx="44">
                  <c:v>2</c:v>
                </c:pt>
                <c:pt idx="45">
                  <c:v>3</c:v>
                </c:pt>
                <c:pt idx="46">
                  <c:v>4</c:v>
                </c:pt>
                <c:pt idx="47">
                  <c:v>5</c:v>
                </c:pt>
                <c:pt idx="48">
                  <c:v>6</c:v>
                </c:pt>
                <c:pt idx="49">
                  <c:v>7</c:v>
                </c:pt>
                <c:pt idx="50">
                  <c:v>8</c:v>
                </c:pt>
                <c:pt idx="51">
                  <c:v>9</c:v>
                </c:pt>
                <c:pt idx="52">
                  <c:v>10</c:v>
                </c:pt>
                <c:pt idx="53">
                  <c:v>11</c:v>
                </c:pt>
                <c:pt idx="54">
                  <c:v>0</c:v>
                </c:pt>
                <c:pt idx="55">
                  <c:v>1</c:v>
                </c:pt>
                <c:pt idx="56">
                  <c:v>2</c:v>
                </c:pt>
                <c:pt idx="57">
                  <c:v>3</c:v>
                </c:pt>
                <c:pt idx="58">
                  <c:v>4</c:v>
                </c:pt>
                <c:pt idx="59">
                  <c:v>5</c:v>
                </c:pt>
                <c:pt idx="60">
                  <c:v>6</c:v>
                </c:pt>
                <c:pt idx="61">
                  <c:v>7</c:v>
                </c:pt>
                <c:pt idx="62">
                  <c:v>8</c:v>
                </c:pt>
                <c:pt idx="63">
                  <c:v>9</c:v>
                </c:pt>
                <c:pt idx="64">
                  <c:v>10</c:v>
                </c:pt>
                <c:pt idx="65">
                  <c:v>0</c:v>
                </c:pt>
                <c:pt idx="66">
                  <c:v>1</c:v>
                </c:pt>
                <c:pt idx="67">
                  <c:v>2</c:v>
                </c:pt>
                <c:pt idx="68">
                  <c:v>3</c:v>
                </c:pt>
                <c:pt idx="69">
                  <c:v>4</c:v>
                </c:pt>
                <c:pt idx="70">
                  <c:v>5</c:v>
                </c:pt>
                <c:pt idx="71">
                  <c:v>6</c:v>
                </c:pt>
                <c:pt idx="72">
                  <c:v>7</c:v>
                </c:pt>
                <c:pt idx="73">
                  <c:v>8</c:v>
                </c:pt>
                <c:pt idx="74">
                  <c:v>9</c:v>
                </c:pt>
                <c:pt idx="75">
                  <c:v>0</c:v>
                </c:pt>
                <c:pt idx="76">
                  <c:v>1</c:v>
                </c:pt>
                <c:pt idx="77">
                  <c:v>2</c:v>
                </c:pt>
                <c:pt idx="78">
                  <c:v>3</c:v>
                </c:pt>
                <c:pt idx="79">
                  <c:v>4</c:v>
                </c:pt>
                <c:pt idx="80">
                  <c:v>5</c:v>
                </c:pt>
                <c:pt idx="81">
                  <c:v>6</c:v>
                </c:pt>
                <c:pt idx="82">
                  <c:v>7</c:v>
                </c:pt>
                <c:pt idx="83">
                  <c:v>8</c:v>
                </c:pt>
                <c:pt idx="84">
                  <c:v>0</c:v>
                </c:pt>
                <c:pt idx="85">
                  <c:v>1</c:v>
                </c:pt>
                <c:pt idx="86">
                  <c:v>2</c:v>
                </c:pt>
                <c:pt idx="87">
                  <c:v>3</c:v>
                </c:pt>
                <c:pt idx="88">
                  <c:v>4</c:v>
                </c:pt>
                <c:pt idx="89">
                  <c:v>5</c:v>
                </c:pt>
                <c:pt idx="90">
                  <c:v>6</c:v>
                </c:pt>
                <c:pt idx="91">
                  <c:v>7</c:v>
                </c:pt>
                <c:pt idx="92">
                  <c:v>0</c:v>
                </c:pt>
                <c:pt idx="93">
                  <c:v>1</c:v>
                </c:pt>
                <c:pt idx="94">
                  <c:v>2</c:v>
                </c:pt>
                <c:pt idx="95">
                  <c:v>3</c:v>
                </c:pt>
                <c:pt idx="96">
                  <c:v>4</c:v>
                </c:pt>
                <c:pt idx="97">
                  <c:v>5</c:v>
                </c:pt>
                <c:pt idx="98">
                  <c:v>6</c:v>
                </c:pt>
                <c:pt idx="99">
                  <c:v>0</c:v>
                </c:pt>
                <c:pt idx="100">
                  <c:v>1</c:v>
                </c:pt>
                <c:pt idx="101">
                  <c:v>2</c:v>
                </c:pt>
                <c:pt idx="102">
                  <c:v>3</c:v>
                </c:pt>
                <c:pt idx="103">
                  <c:v>4</c:v>
                </c:pt>
                <c:pt idx="104">
                  <c:v>5</c:v>
                </c:pt>
                <c:pt idx="105">
                  <c:v>0</c:v>
                </c:pt>
                <c:pt idx="106">
                  <c:v>1</c:v>
                </c:pt>
                <c:pt idx="107">
                  <c:v>2</c:v>
                </c:pt>
                <c:pt idx="108">
                  <c:v>3</c:v>
                </c:pt>
                <c:pt idx="109">
                  <c:v>4</c:v>
                </c:pt>
                <c:pt idx="110">
                  <c:v>0</c:v>
                </c:pt>
                <c:pt idx="111">
                  <c:v>1</c:v>
                </c:pt>
                <c:pt idx="112">
                  <c:v>2</c:v>
                </c:pt>
                <c:pt idx="113">
                  <c:v>3</c:v>
                </c:pt>
                <c:pt idx="114">
                  <c:v>0</c:v>
                </c:pt>
                <c:pt idx="115">
                  <c:v>1</c:v>
                </c:pt>
                <c:pt idx="116">
                  <c:v>2</c:v>
                </c:pt>
                <c:pt idx="117">
                  <c:v>0</c:v>
                </c:pt>
                <c:pt idx="118">
                  <c:v>1</c:v>
                </c:pt>
                <c:pt idx="119">
                  <c:v>0</c:v>
                </c:pt>
              </c:numCache>
            </c:numRef>
          </c:xVal>
          <c:yVal>
            <c:numRef>
              <c:f>'DiscreteChange(UnstableRates)'!$C$26:$C$145</c:f>
              <c:numCache>
                <c:ptCount val="120"/>
                <c:pt idx="0">
                  <c:v>-0.7306923470931324</c:v>
                </c:pt>
                <c:pt idx="1">
                  <c:v>-0.6001721412305301</c:v>
                </c:pt>
                <c:pt idx="2">
                  <c:v>-0.4540581641832677</c:v>
                </c:pt>
                <c:pt idx="3">
                  <c:v>-0.31970113980080583</c:v>
                </c:pt>
                <c:pt idx="4">
                  <c:v>-0.20580867514444456</c:v>
                </c:pt>
                <c:pt idx="5">
                  <c:v>-0.09208919076539601</c:v>
                </c:pt>
                <c:pt idx="6">
                  <c:v>0.07952059923363386</c:v>
                </c:pt>
                <c:pt idx="7">
                  <c:v>0.1995677806293923</c:v>
                </c:pt>
                <c:pt idx="8">
                  <c:v>0.35486370614505347</c:v>
                </c:pt>
                <c:pt idx="9">
                  <c:v>0.4589991963718649</c:v>
                </c:pt>
                <c:pt idx="10">
                  <c:v>0.31695826253809045</c:v>
                </c:pt>
                <c:pt idx="11">
                  <c:v>0.12443303332834077</c:v>
                </c:pt>
                <c:pt idx="12">
                  <c:v>-0.018920834125218278</c:v>
                </c:pt>
                <c:pt idx="13">
                  <c:v>-0.18305786712272187</c:v>
                </c:pt>
                <c:pt idx="14">
                  <c:v>-0.3757661962605958</c:v>
                </c:pt>
                <c:pt idx="15">
                  <c:v>-0.6061253156512834</c:v>
                </c:pt>
                <c:pt idx="16">
                  <c:v>-0.47967298406990366</c:v>
                </c:pt>
                <c:pt idx="17">
                  <c:v>-0.314132018245628</c:v>
                </c:pt>
                <c:pt idx="18">
                  <c:v>-0.20257558875530357</c:v>
                </c:pt>
                <c:pt idx="19">
                  <c:v>-0.06492871418143231</c:v>
                </c:pt>
                <c:pt idx="20">
                  <c:v>0.06731305940241405</c:v>
                </c:pt>
                <c:pt idx="21">
                  <c:v>0.212589107247652</c:v>
                </c:pt>
                <c:pt idx="22">
                  <c:v>0.3367691082837645</c:v>
                </c:pt>
                <c:pt idx="23">
                  <c:v>0.45957782775206546</c:v>
                </c:pt>
                <c:pt idx="24">
                  <c:v>0.2893427319687554</c:v>
                </c:pt>
                <c:pt idx="25">
                  <c:v>0.14208037808047536</c:v>
                </c:pt>
                <c:pt idx="26">
                  <c:v>-0.04404968021420075</c:v>
                </c:pt>
                <c:pt idx="27">
                  <c:v>-0.19663544934589794</c:v>
                </c:pt>
                <c:pt idx="28">
                  <c:v>-0.3547503744153566</c:v>
                </c:pt>
                <c:pt idx="29">
                  <c:v>-0.47937186290918277</c:v>
                </c:pt>
                <c:pt idx="30">
                  <c:v>-0.3440212837697878</c:v>
                </c:pt>
                <c:pt idx="31">
                  <c:v>-0.2079541363535835</c:v>
                </c:pt>
                <c:pt idx="32">
                  <c:v>-0.08359124785541638</c:v>
                </c:pt>
                <c:pt idx="33">
                  <c:v>0.06731518184876961</c:v>
                </c:pt>
                <c:pt idx="34">
                  <c:v>0.19140222383922278</c:v>
                </c:pt>
                <c:pt idx="35">
                  <c:v>0.3424455113845202</c:v>
                </c:pt>
                <c:pt idx="36">
                  <c:v>0.4722936648454912</c:v>
                </c:pt>
                <c:pt idx="37">
                  <c:v>0.295844885901003</c:v>
                </c:pt>
                <c:pt idx="38">
                  <c:v>0.14805040849423712</c:v>
                </c:pt>
                <c:pt idx="39">
                  <c:v>-0.04392283709675482</c:v>
                </c:pt>
                <c:pt idx="40">
                  <c:v>-0.19435185879474126</c:v>
                </c:pt>
                <c:pt idx="41">
                  <c:v>-0.3689572022125507</c:v>
                </c:pt>
                <c:pt idx="42">
                  <c:v>-0.33225142467895985</c:v>
                </c:pt>
                <c:pt idx="43">
                  <c:v>-0.203620591381652</c:v>
                </c:pt>
                <c:pt idx="44">
                  <c:v>-0.07611858652729353</c:v>
                </c:pt>
                <c:pt idx="45">
                  <c:v>0.06719797139191996</c:v>
                </c:pt>
                <c:pt idx="46">
                  <c:v>0.20083558277472768</c:v>
                </c:pt>
                <c:pt idx="47">
                  <c:v>0.34472909848775934</c:v>
                </c:pt>
                <c:pt idx="48">
                  <c:v>0.44585308851371863</c:v>
                </c:pt>
                <c:pt idx="49">
                  <c:v>0.2943786031913085</c:v>
                </c:pt>
                <c:pt idx="50">
                  <c:v>0.13748218629857334</c:v>
                </c:pt>
                <c:pt idx="51">
                  <c:v>-0.028918812135533045</c:v>
                </c:pt>
                <c:pt idx="52">
                  <c:v>-0.20058617389797284</c:v>
                </c:pt>
                <c:pt idx="53">
                  <c:v>-0.3470664919226376</c:v>
                </c:pt>
                <c:pt idx="54">
                  <c:v>-0.20644057980007346</c:v>
                </c:pt>
                <c:pt idx="55">
                  <c:v>-0.05852537153776893</c:v>
                </c:pt>
                <c:pt idx="56">
                  <c:v>0.07169492003526479</c:v>
                </c:pt>
                <c:pt idx="57">
                  <c:v>0.20336212497142192</c:v>
                </c:pt>
                <c:pt idx="58">
                  <c:v>0.3543039515905484</c:v>
                </c:pt>
                <c:pt idx="59">
                  <c:v>0.4598099197860144</c:v>
                </c:pt>
                <c:pt idx="60">
                  <c:v>0.2916680176992994</c:v>
                </c:pt>
                <c:pt idx="61">
                  <c:v>0.12887086604479592</c:v>
                </c:pt>
                <c:pt idx="62">
                  <c:v>-0.033822080054962456</c:v>
                </c:pt>
                <c:pt idx="63">
                  <c:v>-0.2084092339311301</c:v>
                </c:pt>
                <c:pt idx="64">
                  <c:v>-0.36037713931520976</c:v>
                </c:pt>
                <c:pt idx="65">
                  <c:v>-0.07652782966171756</c:v>
                </c:pt>
                <c:pt idx="66">
                  <c:v>0.06756507408403678</c:v>
                </c:pt>
                <c:pt idx="67">
                  <c:v>0.1925470162057561</c:v>
                </c:pt>
                <c:pt idx="68">
                  <c:v>0.33421835400423383</c:v>
                </c:pt>
                <c:pt idx="69">
                  <c:v>0.4743767258259588</c:v>
                </c:pt>
                <c:pt idx="70">
                  <c:v>0.31032710461071744</c:v>
                </c:pt>
                <c:pt idx="71">
                  <c:v>0.14641244972485268</c:v>
                </c:pt>
                <c:pt idx="72">
                  <c:v>-0.04359659000359706</c:v>
                </c:pt>
                <c:pt idx="73">
                  <c:v>-0.1934547306358656</c:v>
                </c:pt>
                <c:pt idx="74">
                  <c:v>-0.36316845662773467</c:v>
                </c:pt>
                <c:pt idx="75">
                  <c:v>0.08293994226192147</c:v>
                </c:pt>
                <c:pt idx="76">
                  <c:v>0.20122243671248619</c:v>
                </c:pt>
                <c:pt idx="77">
                  <c:v>0.3398251169304949</c:v>
                </c:pt>
                <c:pt idx="78">
                  <c:v>0.46503687791918935</c:v>
                </c:pt>
                <c:pt idx="79">
                  <c:v>0.3085225046555671</c:v>
                </c:pt>
                <c:pt idx="80">
                  <c:v>0.11495345193168127</c:v>
                </c:pt>
                <c:pt idx="81">
                  <c:v>-0.0448400623191656</c:v>
                </c:pt>
                <c:pt idx="82">
                  <c:v>-0.18872028597632884</c:v>
                </c:pt>
                <c:pt idx="83">
                  <c:v>-0.3581917526683416</c:v>
                </c:pt>
                <c:pt idx="84">
                  <c:v>0.20806637924474103</c:v>
                </c:pt>
                <c:pt idx="85">
                  <c:v>0.34361848228562586</c:v>
                </c:pt>
                <c:pt idx="86">
                  <c:v>0.4764998092418864</c:v>
                </c:pt>
                <c:pt idx="87">
                  <c:v>0.3111884889135794</c:v>
                </c:pt>
                <c:pt idx="88">
                  <c:v>0.14136147030587587</c:v>
                </c:pt>
                <c:pt idx="89">
                  <c:v>-0.0258628102990226</c:v>
                </c:pt>
                <c:pt idx="90">
                  <c:v>-0.19232659338956992</c:v>
                </c:pt>
                <c:pt idx="91">
                  <c:v>-0.37394385624169324</c:v>
                </c:pt>
                <c:pt idx="92">
                  <c:v>0.3364795400612586</c:v>
                </c:pt>
                <c:pt idx="93">
                  <c:v>0.48296606378382023</c:v>
                </c:pt>
                <c:pt idx="94">
                  <c:v>0.29291338124288124</c:v>
                </c:pt>
                <c:pt idx="95">
                  <c:v>0.13743723899052718</c:v>
                </c:pt>
                <c:pt idx="96">
                  <c:v>-0.03837841099234751</c:v>
                </c:pt>
                <c:pt idx="97">
                  <c:v>-0.20163972310727551</c:v>
                </c:pt>
                <c:pt idx="98">
                  <c:v>-0.35105248979184367</c:v>
                </c:pt>
                <c:pt idx="99">
                  <c:v>0.5033732683371692</c:v>
                </c:pt>
                <c:pt idx="100">
                  <c:v>0.301263433616878</c:v>
                </c:pt>
                <c:pt idx="101">
                  <c:v>0.11845010316688587</c:v>
                </c:pt>
                <c:pt idx="102">
                  <c:v>-0.04752328821835228</c:v>
                </c:pt>
                <c:pt idx="103">
                  <c:v>-0.2140721753498127</c:v>
                </c:pt>
                <c:pt idx="104">
                  <c:v>-0.3674291275752495</c:v>
                </c:pt>
                <c:pt idx="105">
                  <c:v>0.2894330939211258</c:v>
                </c:pt>
                <c:pt idx="106">
                  <c:v>0.11859731977394183</c:v>
                </c:pt>
                <c:pt idx="107">
                  <c:v>-0.040840643413490696</c:v>
                </c:pt>
                <c:pt idx="108">
                  <c:v>-0.19159118687212562</c:v>
                </c:pt>
                <c:pt idx="109">
                  <c:v>-0.36176808909302416</c:v>
                </c:pt>
                <c:pt idx="110">
                  <c:v>0.13758837193208429</c:v>
                </c:pt>
                <c:pt idx="111">
                  <c:v>-0.029688173851170063</c:v>
                </c:pt>
                <c:pt idx="112">
                  <c:v>-0.20144947895110832</c:v>
                </c:pt>
                <c:pt idx="113">
                  <c:v>-0.3707053504867748</c:v>
                </c:pt>
                <c:pt idx="114">
                  <c:v>-0.02442234828092893</c:v>
                </c:pt>
                <c:pt idx="115">
                  <c:v>-0.20066386379002488</c:v>
                </c:pt>
                <c:pt idx="116">
                  <c:v>-0.36258356552581006</c:v>
                </c:pt>
                <c:pt idx="117">
                  <c:v>-0.20096943517035193</c:v>
                </c:pt>
                <c:pt idx="118">
                  <c:v>-0.35748297899118064</c:v>
                </c:pt>
                <c:pt idx="119">
                  <c:v>-0.35239960570076256</c:v>
                </c:pt>
              </c:numCache>
            </c:numRef>
          </c:yVal>
          <c:smooth val="0"/>
        </c:ser>
        <c:axId val="59222159"/>
        <c:axId val="63237384"/>
      </c:scatterChart>
      <c:valAx>
        <c:axId val="59222159"/>
        <c:scaling>
          <c:orientation val="minMax"/>
        </c:scaling>
        <c:axPos val="b"/>
        <c:title>
          <c:tx>
            <c:rich>
              <a:bodyPr vert="horz" rot="0" anchor="ctr"/>
              <a:lstStyle/>
              <a:p>
                <a:pPr algn="ctr">
                  <a:defRPr/>
                </a:pPr>
                <a:r>
                  <a:rPr lang="en-US" cap="none" sz="1675" b="1" i="0" u="none" baseline="0">
                    <a:solidFill>
                      <a:srgbClr val="000000"/>
                    </a:solidFill>
                    <a:latin typeface="Arial"/>
                    <a:ea typeface="Arial"/>
                    <a:cs typeface="Arial"/>
                  </a:rPr>
                  <a:t>x1</a:t>
                </a:r>
              </a:p>
            </c:rich>
          </c:tx>
          <c:layout>
            <c:manualLayout>
              <c:xMode val="factor"/>
              <c:yMode val="factor"/>
              <c:x val="0"/>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3237384"/>
        <c:crosses val="autoZero"/>
        <c:crossBetween val="midCat"/>
        <c:dispUnits/>
      </c:valAx>
      <c:valAx>
        <c:axId val="63237384"/>
        <c:scaling>
          <c:orientation val="minMax"/>
        </c:scaling>
        <c:axPos val="l"/>
        <c:title>
          <c:tx>
            <c:rich>
              <a:bodyPr vert="horz" rot="-5400000" anchor="ctr"/>
              <a:lstStyle/>
              <a:p>
                <a:pPr algn="ctr">
                  <a:defRPr/>
                </a:pPr>
                <a:r>
                  <a:rPr lang="en-US" cap="none" sz="1675" b="1" i="0" u="none" baseline="0">
                    <a:solidFill>
                      <a:srgbClr val="000000"/>
                    </a:solidFill>
                    <a:latin typeface="Arial"/>
                    <a:ea typeface="Arial"/>
                    <a:cs typeface="Arial"/>
                  </a:rPr>
                  <a:t>Residuals</a:t>
                </a:r>
              </a:p>
            </c:rich>
          </c:tx>
          <c:layout>
            <c:manualLayout>
              <c:xMode val="factor"/>
              <c:yMode val="factor"/>
              <c:x val="-0.004"/>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922215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latin typeface="Arial"/>
                <a:ea typeface="Arial"/>
                <a:cs typeface="Arial"/>
              </a:rPr>
              <a:t>x2  Residual Plot</a:t>
            </a:r>
          </a:p>
        </c:rich>
      </c:tx>
      <c:layout>
        <c:manualLayout>
          <c:xMode val="factor"/>
          <c:yMode val="factor"/>
          <c:x val="0.045"/>
          <c:y val="0"/>
        </c:manualLayout>
      </c:layout>
      <c:spPr>
        <a:noFill/>
        <a:ln>
          <a:noFill/>
        </a:ln>
      </c:spPr>
    </c:title>
    <c:plotArea>
      <c:layout>
        <c:manualLayout>
          <c:xMode val="edge"/>
          <c:yMode val="edge"/>
          <c:x val="0.07975"/>
          <c:y val="0.1685"/>
          <c:w val="0.904"/>
          <c:h val="0.716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UnstableRatesData!$D$23:$D$142</c:f>
              <c:numCach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c:v>
                </c:pt>
                <c:pt idx="16">
                  <c:v>2</c:v>
                </c:pt>
                <c:pt idx="17">
                  <c:v>3</c:v>
                </c:pt>
                <c:pt idx="18">
                  <c:v>4</c:v>
                </c:pt>
                <c:pt idx="19">
                  <c:v>5</c:v>
                </c:pt>
                <c:pt idx="20">
                  <c:v>6</c:v>
                </c:pt>
                <c:pt idx="21">
                  <c:v>7</c:v>
                </c:pt>
                <c:pt idx="22">
                  <c:v>8</c:v>
                </c:pt>
                <c:pt idx="23">
                  <c:v>9</c:v>
                </c:pt>
                <c:pt idx="24">
                  <c:v>10</c:v>
                </c:pt>
                <c:pt idx="25">
                  <c:v>11</c:v>
                </c:pt>
                <c:pt idx="26">
                  <c:v>12</c:v>
                </c:pt>
                <c:pt idx="27">
                  <c:v>13</c:v>
                </c:pt>
                <c:pt idx="28">
                  <c:v>14</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3</c:v>
                </c:pt>
                <c:pt idx="43">
                  <c:v>4</c:v>
                </c:pt>
                <c:pt idx="44">
                  <c:v>5</c:v>
                </c:pt>
                <c:pt idx="45">
                  <c:v>6</c:v>
                </c:pt>
                <c:pt idx="46">
                  <c:v>7</c:v>
                </c:pt>
                <c:pt idx="47">
                  <c:v>8</c:v>
                </c:pt>
                <c:pt idx="48">
                  <c:v>9</c:v>
                </c:pt>
                <c:pt idx="49">
                  <c:v>10</c:v>
                </c:pt>
                <c:pt idx="50">
                  <c:v>11</c:v>
                </c:pt>
                <c:pt idx="51">
                  <c:v>12</c:v>
                </c:pt>
                <c:pt idx="52">
                  <c:v>13</c:v>
                </c:pt>
                <c:pt idx="53">
                  <c:v>14</c:v>
                </c:pt>
                <c:pt idx="54">
                  <c:v>4</c:v>
                </c:pt>
                <c:pt idx="55">
                  <c:v>5</c:v>
                </c:pt>
                <c:pt idx="56">
                  <c:v>6</c:v>
                </c:pt>
                <c:pt idx="57">
                  <c:v>7</c:v>
                </c:pt>
                <c:pt idx="58">
                  <c:v>8</c:v>
                </c:pt>
                <c:pt idx="59">
                  <c:v>9</c:v>
                </c:pt>
                <c:pt idx="60">
                  <c:v>10</c:v>
                </c:pt>
                <c:pt idx="61">
                  <c:v>11</c:v>
                </c:pt>
                <c:pt idx="62">
                  <c:v>12</c:v>
                </c:pt>
                <c:pt idx="63">
                  <c:v>13</c:v>
                </c:pt>
                <c:pt idx="64">
                  <c:v>14</c:v>
                </c:pt>
                <c:pt idx="65">
                  <c:v>5</c:v>
                </c:pt>
                <c:pt idx="66">
                  <c:v>6</c:v>
                </c:pt>
                <c:pt idx="67">
                  <c:v>7</c:v>
                </c:pt>
                <c:pt idx="68">
                  <c:v>8</c:v>
                </c:pt>
                <c:pt idx="69">
                  <c:v>9</c:v>
                </c:pt>
                <c:pt idx="70">
                  <c:v>10</c:v>
                </c:pt>
                <c:pt idx="71">
                  <c:v>11</c:v>
                </c:pt>
                <c:pt idx="72">
                  <c:v>12</c:v>
                </c:pt>
                <c:pt idx="73">
                  <c:v>13</c:v>
                </c:pt>
                <c:pt idx="74">
                  <c:v>14</c:v>
                </c:pt>
                <c:pt idx="75">
                  <c:v>6</c:v>
                </c:pt>
                <c:pt idx="76">
                  <c:v>7</c:v>
                </c:pt>
                <c:pt idx="77">
                  <c:v>8</c:v>
                </c:pt>
                <c:pt idx="78">
                  <c:v>9</c:v>
                </c:pt>
                <c:pt idx="79">
                  <c:v>10</c:v>
                </c:pt>
                <c:pt idx="80">
                  <c:v>11</c:v>
                </c:pt>
                <c:pt idx="81">
                  <c:v>12</c:v>
                </c:pt>
                <c:pt idx="82">
                  <c:v>13</c:v>
                </c:pt>
                <c:pt idx="83">
                  <c:v>14</c:v>
                </c:pt>
                <c:pt idx="84">
                  <c:v>7</c:v>
                </c:pt>
                <c:pt idx="85">
                  <c:v>8</c:v>
                </c:pt>
                <c:pt idx="86">
                  <c:v>9</c:v>
                </c:pt>
                <c:pt idx="87">
                  <c:v>10</c:v>
                </c:pt>
                <c:pt idx="88">
                  <c:v>11</c:v>
                </c:pt>
                <c:pt idx="89">
                  <c:v>12</c:v>
                </c:pt>
                <c:pt idx="90">
                  <c:v>13</c:v>
                </c:pt>
                <c:pt idx="91">
                  <c:v>14</c:v>
                </c:pt>
                <c:pt idx="92">
                  <c:v>8</c:v>
                </c:pt>
                <c:pt idx="93">
                  <c:v>9</c:v>
                </c:pt>
                <c:pt idx="94">
                  <c:v>10</c:v>
                </c:pt>
                <c:pt idx="95">
                  <c:v>11</c:v>
                </c:pt>
                <c:pt idx="96">
                  <c:v>12</c:v>
                </c:pt>
                <c:pt idx="97">
                  <c:v>13</c:v>
                </c:pt>
                <c:pt idx="98">
                  <c:v>14</c:v>
                </c:pt>
                <c:pt idx="99">
                  <c:v>9</c:v>
                </c:pt>
                <c:pt idx="100">
                  <c:v>10</c:v>
                </c:pt>
                <c:pt idx="101">
                  <c:v>11</c:v>
                </c:pt>
                <c:pt idx="102">
                  <c:v>12</c:v>
                </c:pt>
                <c:pt idx="103">
                  <c:v>13</c:v>
                </c:pt>
                <c:pt idx="104">
                  <c:v>14</c:v>
                </c:pt>
                <c:pt idx="105">
                  <c:v>10</c:v>
                </c:pt>
                <c:pt idx="106">
                  <c:v>11</c:v>
                </c:pt>
                <c:pt idx="107">
                  <c:v>12</c:v>
                </c:pt>
                <c:pt idx="108">
                  <c:v>13</c:v>
                </c:pt>
                <c:pt idx="109">
                  <c:v>14</c:v>
                </c:pt>
                <c:pt idx="110">
                  <c:v>11</c:v>
                </c:pt>
                <c:pt idx="111">
                  <c:v>12</c:v>
                </c:pt>
                <c:pt idx="112">
                  <c:v>13</c:v>
                </c:pt>
                <c:pt idx="113">
                  <c:v>14</c:v>
                </c:pt>
                <c:pt idx="114">
                  <c:v>12</c:v>
                </c:pt>
                <c:pt idx="115">
                  <c:v>13</c:v>
                </c:pt>
                <c:pt idx="116">
                  <c:v>14</c:v>
                </c:pt>
                <c:pt idx="117">
                  <c:v>13</c:v>
                </c:pt>
                <c:pt idx="118">
                  <c:v>14</c:v>
                </c:pt>
                <c:pt idx="119">
                  <c:v>14</c:v>
                </c:pt>
              </c:numCache>
            </c:numRef>
          </c:xVal>
          <c:yVal>
            <c:numRef>
              <c:f>'DiscreteChange(UnstableRates)'!$C$26:$C$145</c:f>
              <c:numCache>
                <c:ptCount val="120"/>
                <c:pt idx="0">
                  <c:v>-0.7306923470931324</c:v>
                </c:pt>
                <c:pt idx="1">
                  <c:v>-0.6001721412305301</c:v>
                </c:pt>
                <c:pt idx="2">
                  <c:v>-0.4540581641832677</c:v>
                </c:pt>
                <c:pt idx="3">
                  <c:v>-0.31970113980080583</c:v>
                </c:pt>
                <c:pt idx="4">
                  <c:v>-0.20580867514444456</c:v>
                </c:pt>
                <c:pt idx="5">
                  <c:v>-0.09208919076539601</c:v>
                </c:pt>
                <c:pt idx="6">
                  <c:v>0.07952059923363386</c:v>
                </c:pt>
                <c:pt idx="7">
                  <c:v>0.1995677806293923</c:v>
                </c:pt>
                <c:pt idx="8">
                  <c:v>0.35486370614505347</c:v>
                </c:pt>
                <c:pt idx="9">
                  <c:v>0.4589991963718649</c:v>
                </c:pt>
                <c:pt idx="10">
                  <c:v>0.31695826253809045</c:v>
                </c:pt>
                <c:pt idx="11">
                  <c:v>0.12443303332834077</c:v>
                </c:pt>
                <c:pt idx="12">
                  <c:v>-0.018920834125218278</c:v>
                </c:pt>
                <c:pt idx="13">
                  <c:v>-0.18305786712272187</c:v>
                </c:pt>
                <c:pt idx="14">
                  <c:v>-0.3757661962605958</c:v>
                </c:pt>
                <c:pt idx="15">
                  <c:v>-0.6061253156512834</c:v>
                </c:pt>
                <c:pt idx="16">
                  <c:v>-0.47967298406990366</c:v>
                </c:pt>
                <c:pt idx="17">
                  <c:v>-0.314132018245628</c:v>
                </c:pt>
                <c:pt idx="18">
                  <c:v>-0.20257558875530357</c:v>
                </c:pt>
                <c:pt idx="19">
                  <c:v>-0.06492871418143231</c:v>
                </c:pt>
                <c:pt idx="20">
                  <c:v>0.06731305940241405</c:v>
                </c:pt>
                <c:pt idx="21">
                  <c:v>0.212589107247652</c:v>
                </c:pt>
                <c:pt idx="22">
                  <c:v>0.3367691082837645</c:v>
                </c:pt>
                <c:pt idx="23">
                  <c:v>0.45957782775206546</c:v>
                </c:pt>
                <c:pt idx="24">
                  <c:v>0.2893427319687554</c:v>
                </c:pt>
                <c:pt idx="25">
                  <c:v>0.14208037808047536</c:v>
                </c:pt>
                <c:pt idx="26">
                  <c:v>-0.04404968021420075</c:v>
                </c:pt>
                <c:pt idx="27">
                  <c:v>-0.19663544934589794</c:v>
                </c:pt>
                <c:pt idx="28">
                  <c:v>-0.3547503744153566</c:v>
                </c:pt>
                <c:pt idx="29">
                  <c:v>-0.47937186290918277</c:v>
                </c:pt>
                <c:pt idx="30">
                  <c:v>-0.3440212837697878</c:v>
                </c:pt>
                <c:pt idx="31">
                  <c:v>-0.2079541363535835</c:v>
                </c:pt>
                <c:pt idx="32">
                  <c:v>-0.08359124785541638</c:v>
                </c:pt>
                <c:pt idx="33">
                  <c:v>0.06731518184876961</c:v>
                </c:pt>
                <c:pt idx="34">
                  <c:v>0.19140222383922278</c:v>
                </c:pt>
                <c:pt idx="35">
                  <c:v>0.3424455113845202</c:v>
                </c:pt>
                <c:pt idx="36">
                  <c:v>0.4722936648454912</c:v>
                </c:pt>
                <c:pt idx="37">
                  <c:v>0.295844885901003</c:v>
                </c:pt>
                <c:pt idx="38">
                  <c:v>0.14805040849423712</c:v>
                </c:pt>
                <c:pt idx="39">
                  <c:v>-0.04392283709675482</c:v>
                </c:pt>
                <c:pt idx="40">
                  <c:v>-0.19435185879474126</c:v>
                </c:pt>
                <c:pt idx="41">
                  <c:v>-0.3689572022125507</c:v>
                </c:pt>
                <c:pt idx="42">
                  <c:v>-0.33225142467895985</c:v>
                </c:pt>
                <c:pt idx="43">
                  <c:v>-0.203620591381652</c:v>
                </c:pt>
                <c:pt idx="44">
                  <c:v>-0.07611858652729353</c:v>
                </c:pt>
                <c:pt idx="45">
                  <c:v>0.06719797139191996</c:v>
                </c:pt>
                <c:pt idx="46">
                  <c:v>0.20083558277472768</c:v>
                </c:pt>
                <c:pt idx="47">
                  <c:v>0.34472909848775934</c:v>
                </c:pt>
                <c:pt idx="48">
                  <c:v>0.44585308851371863</c:v>
                </c:pt>
                <c:pt idx="49">
                  <c:v>0.2943786031913085</c:v>
                </c:pt>
                <c:pt idx="50">
                  <c:v>0.13748218629857334</c:v>
                </c:pt>
                <c:pt idx="51">
                  <c:v>-0.028918812135533045</c:v>
                </c:pt>
                <c:pt idx="52">
                  <c:v>-0.20058617389797284</c:v>
                </c:pt>
                <c:pt idx="53">
                  <c:v>-0.3470664919226376</c:v>
                </c:pt>
                <c:pt idx="54">
                  <c:v>-0.20644057980007346</c:v>
                </c:pt>
                <c:pt idx="55">
                  <c:v>-0.05852537153776893</c:v>
                </c:pt>
                <c:pt idx="56">
                  <c:v>0.07169492003526479</c:v>
                </c:pt>
                <c:pt idx="57">
                  <c:v>0.20336212497142192</c:v>
                </c:pt>
                <c:pt idx="58">
                  <c:v>0.3543039515905484</c:v>
                </c:pt>
                <c:pt idx="59">
                  <c:v>0.4598099197860144</c:v>
                </c:pt>
                <c:pt idx="60">
                  <c:v>0.2916680176992994</c:v>
                </c:pt>
                <c:pt idx="61">
                  <c:v>0.12887086604479592</c:v>
                </c:pt>
                <c:pt idx="62">
                  <c:v>-0.033822080054962456</c:v>
                </c:pt>
                <c:pt idx="63">
                  <c:v>-0.2084092339311301</c:v>
                </c:pt>
                <c:pt idx="64">
                  <c:v>-0.36037713931520976</c:v>
                </c:pt>
                <c:pt idx="65">
                  <c:v>-0.07652782966171756</c:v>
                </c:pt>
                <c:pt idx="66">
                  <c:v>0.06756507408403678</c:v>
                </c:pt>
                <c:pt idx="67">
                  <c:v>0.1925470162057561</c:v>
                </c:pt>
                <c:pt idx="68">
                  <c:v>0.33421835400423383</c:v>
                </c:pt>
                <c:pt idx="69">
                  <c:v>0.4743767258259588</c:v>
                </c:pt>
                <c:pt idx="70">
                  <c:v>0.31032710461071744</c:v>
                </c:pt>
                <c:pt idx="71">
                  <c:v>0.14641244972485268</c:v>
                </c:pt>
                <c:pt idx="72">
                  <c:v>-0.04359659000359706</c:v>
                </c:pt>
                <c:pt idx="73">
                  <c:v>-0.1934547306358656</c:v>
                </c:pt>
                <c:pt idx="74">
                  <c:v>-0.36316845662773467</c:v>
                </c:pt>
                <c:pt idx="75">
                  <c:v>0.08293994226192147</c:v>
                </c:pt>
                <c:pt idx="76">
                  <c:v>0.20122243671248619</c:v>
                </c:pt>
                <c:pt idx="77">
                  <c:v>0.3398251169304949</c:v>
                </c:pt>
                <c:pt idx="78">
                  <c:v>0.46503687791918935</c:v>
                </c:pt>
                <c:pt idx="79">
                  <c:v>0.3085225046555671</c:v>
                </c:pt>
                <c:pt idx="80">
                  <c:v>0.11495345193168127</c:v>
                </c:pt>
                <c:pt idx="81">
                  <c:v>-0.0448400623191656</c:v>
                </c:pt>
                <c:pt idx="82">
                  <c:v>-0.18872028597632884</c:v>
                </c:pt>
                <c:pt idx="83">
                  <c:v>-0.3581917526683416</c:v>
                </c:pt>
                <c:pt idx="84">
                  <c:v>0.20806637924474103</c:v>
                </c:pt>
                <c:pt idx="85">
                  <c:v>0.34361848228562586</c:v>
                </c:pt>
                <c:pt idx="86">
                  <c:v>0.4764998092418864</c:v>
                </c:pt>
                <c:pt idx="87">
                  <c:v>0.3111884889135794</c:v>
                </c:pt>
                <c:pt idx="88">
                  <c:v>0.14136147030587587</c:v>
                </c:pt>
                <c:pt idx="89">
                  <c:v>-0.0258628102990226</c:v>
                </c:pt>
                <c:pt idx="90">
                  <c:v>-0.19232659338956992</c:v>
                </c:pt>
                <c:pt idx="91">
                  <c:v>-0.37394385624169324</c:v>
                </c:pt>
                <c:pt idx="92">
                  <c:v>0.3364795400612586</c:v>
                </c:pt>
                <c:pt idx="93">
                  <c:v>0.48296606378382023</c:v>
                </c:pt>
                <c:pt idx="94">
                  <c:v>0.29291338124288124</c:v>
                </c:pt>
                <c:pt idx="95">
                  <c:v>0.13743723899052718</c:v>
                </c:pt>
                <c:pt idx="96">
                  <c:v>-0.03837841099234751</c:v>
                </c:pt>
                <c:pt idx="97">
                  <c:v>-0.20163972310727551</c:v>
                </c:pt>
                <c:pt idx="98">
                  <c:v>-0.35105248979184367</c:v>
                </c:pt>
                <c:pt idx="99">
                  <c:v>0.5033732683371692</c:v>
                </c:pt>
                <c:pt idx="100">
                  <c:v>0.301263433616878</c:v>
                </c:pt>
                <c:pt idx="101">
                  <c:v>0.11845010316688587</c:v>
                </c:pt>
                <c:pt idx="102">
                  <c:v>-0.04752328821835228</c:v>
                </c:pt>
                <c:pt idx="103">
                  <c:v>-0.2140721753498127</c:v>
                </c:pt>
                <c:pt idx="104">
                  <c:v>-0.3674291275752495</c:v>
                </c:pt>
                <c:pt idx="105">
                  <c:v>0.2894330939211258</c:v>
                </c:pt>
                <c:pt idx="106">
                  <c:v>0.11859731977394183</c:v>
                </c:pt>
                <c:pt idx="107">
                  <c:v>-0.040840643413490696</c:v>
                </c:pt>
                <c:pt idx="108">
                  <c:v>-0.19159118687212562</c:v>
                </c:pt>
                <c:pt idx="109">
                  <c:v>-0.36176808909302416</c:v>
                </c:pt>
                <c:pt idx="110">
                  <c:v>0.13758837193208429</c:v>
                </c:pt>
                <c:pt idx="111">
                  <c:v>-0.029688173851170063</c:v>
                </c:pt>
                <c:pt idx="112">
                  <c:v>-0.20144947895110832</c:v>
                </c:pt>
                <c:pt idx="113">
                  <c:v>-0.3707053504867748</c:v>
                </c:pt>
                <c:pt idx="114">
                  <c:v>-0.02442234828092893</c:v>
                </c:pt>
                <c:pt idx="115">
                  <c:v>-0.20066386379002488</c:v>
                </c:pt>
                <c:pt idx="116">
                  <c:v>-0.36258356552581006</c:v>
                </c:pt>
                <c:pt idx="117">
                  <c:v>-0.20096943517035193</c:v>
                </c:pt>
                <c:pt idx="118">
                  <c:v>-0.35748297899118064</c:v>
                </c:pt>
                <c:pt idx="119">
                  <c:v>-0.35239960570076256</c:v>
                </c:pt>
              </c:numCache>
            </c:numRef>
          </c:yVal>
          <c:smooth val="0"/>
        </c:ser>
        <c:axId val="32265545"/>
        <c:axId val="21954450"/>
      </c:scatterChart>
      <c:valAx>
        <c:axId val="32265545"/>
        <c:scaling>
          <c:orientation val="minMax"/>
        </c:scaling>
        <c:axPos val="b"/>
        <c:title>
          <c:tx>
            <c:rich>
              <a:bodyPr vert="horz" rot="0" anchor="ctr"/>
              <a:lstStyle/>
              <a:p>
                <a:pPr algn="ctr">
                  <a:defRPr/>
                </a:pPr>
                <a:r>
                  <a:rPr lang="en-US" cap="none" sz="1625" b="1" i="0" u="none" baseline="0">
                    <a:solidFill>
                      <a:srgbClr val="000000"/>
                    </a:solidFill>
                    <a:latin typeface="Arial"/>
                    <a:ea typeface="Arial"/>
                    <a:cs typeface="Arial"/>
                  </a:rPr>
                  <a:t>x2</a:t>
                </a:r>
              </a:p>
            </c:rich>
          </c:tx>
          <c:layout>
            <c:manualLayout>
              <c:xMode val="factor"/>
              <c:yMode val="factor"/>
              <c:x val="0"/>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1954450"/>
        <c:crosses val="autoZero"/>
        <c:crossBetween val="midCat"/>
        <c:dispUnits/>
      </c:valAx>
      <c:valAx>
        <c:axId val="21954450"/>
        <c:scaling>
          <c:orientation val="minMax"/>
        </c:scaling>
        <c:axPos val="l"/>
        <c:title>
          <c:tx>
            <c:rich>
              <a:bodyPr vert="horz" rot="-5400000" anchor="ctr"/>
              <a:lstStyle/>
              <a:p>
                <a:pPr algn="ctr">
                  <a:defRPr/>
                </a:pPr>
                <a:r>
                  <a:rPr lang="en-US" cap="none" sz="1625" b="1" i="0" u="none" baseline="0">
                    <a:solidFill>
                      <a:srgbClr val="000000"/>
                    </a:solidFill>
                    <a:latin typeface="Arial"/>
                    <a:ea typeface="Arial"/>
                    <a:cs typeface="Arial"/>
                  </a:rPr>
                  <a:t>Residuals</a:t>
                </a:r>
              </a:p>
            </c:rich>
          </c:tx>
          <c:layout>
            <c:manualLayout>
              <c:xMode val="factor"/>
              <c:yMode val="factor"/>
              <c:x val="-0.00225"/>
              <c:y val="-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226554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Residual Plot:
Mean Residual by Development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dLbl>
              <c:idx val="6"/>
              <c:numFmt formatCode="General" sourceLinked="1"/>
              <c:showLegendKey val="0"/>
              <c:showVal val="1"/>
              <c:showBubbleSize val="0"/>
              <c:showCatName val="0"/>
              <c:showSerName val="0"/>
              <c:showPercent val="0"/>
            </c:dLbl>
            <c:dLbl>
              <c:idx val="14"/>
              <c:numFmt formatCode="General" sourceLinked="1"/>
              <c:showLegendKey val="0"/>
              <c:showVal val="1"/>
              <c:showBubbleSize val="0"/>
              <c:showCatName val="0"/>
              <c:showSerName val="0"/>
              <c:showPercent val="0"/>
            </c:dLbl>
            <c:delete val="1"/>
          </c:dLbls>
          <c:cat>
            <c:numRef>
              <c:f>'DiscreteCh(UnstableRates)Macro'!$H$27:$H$41</c:f>
              <c:numCach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'DiscreteCh(UnstableRates)Macro'!$Y$27:$Y$41</c:f>
              <c:numCache>
                <c:ptCount val="15"/>
                <c:pt idx="0">
                  <c:v>-0.09675467687920616</c:v>
                </c:pt>
                <c:pt idx="1">
                  <c:v>-0.054186755597516366</c:v>
                </c:pt>
                <c:pt idx="2">
                  <c:v>-0.012708172798231733</c:v>
                </c:pt>
                <c:pt idx="3">
                  <c:v>0.025229437850174435</c:v>
                </c:pt>
                <c:pt idx="4">
                  <c:v>0.06015994111276238</c:v>
                </c:pt>
                <c:pt idx="5">
                  <c:v>0.08015140063108657</c:v>
                </c:pt>
                <c:pt idx="6">
                  <c:v>0.1033632920336775</c:v>
                </c:pt>
                <c:pt idx="7">
                  <c:v>0.10320241134664165</c:v>
                </c:pt>
                <c:pt idx="8">
                  <c:v>0.09461429181964652</c:v>
                </c:pt>
                <c:pt idx="9">
                  <c:v>0.049315972356743266</c:v>
                </c:pt>
                <c:pt idx="10">
                  <c:v>-0.029169501938274323</c:v>
                </c:pt>
                <c:pt idx="11">
                  <c:v>-0.11525874940080971</c:v>
                </c:pt>
                <c:pt idx="12">
                  <c:v>-0.1948378285612223</c:v>
                </c:pt>
                <c:pt idx="13">
                  <c:v>-0.26890412076903925</c:v>
                </c:pt>
                <c:pt idx="14">
                  <c:v>-0.3757661962605958</c:v>
                </c:pt>
              </c:numCache>
            </c:numRef>
          </c:val>
          <c:smooth val="0"/>
        </c:ser>
        <c:marker val="1"/>
        <c:axId val="63372323"/>
        <c:axId val="33479996"/>
      </c:lineChart>
      <c:catAx>
        <c:axId val="63372323"/>
        <c:scaling>
          <c:orientation val="minMax"/>
        </c:scaling>
        <c:axPos val="b"/>
        <c:title>
          <c:tx>
            <c:rich>
              <a:bodyPr vert="horz" rot="0" anchor="ctr"/>
              <a:lstStyle/>
              <a:p>
                <a:pPr algn="ctr">
                  <a:defRPr/>
                </a:pPr>
                <a:r>
                  <a:rPr lang="en-US" cap="none" sz="1000" b="1" i="0" u="none" baseline="0">
                    <a:latin typeface="Arial"/>
                    <a:ea typeface="Arial"/>
                    <a:cs typeface="Arial"/>
                  </a:rPr>
                  <a:t>Development Period: 0 to  14</a:t>
                </a:r>
              </a:p>
            </c:rich>
          </c:tx>
          <c:layout/>
          <c:overlay val="0"/>
          <c:spPr>
            <a:noFill/>
            <a:ln>
              <a:noFill/>
            </a:ln>
          </c:spPr>
        </c:title>
        <c:delete val="0"/>
        <c:numFmt formatCode="General" sourceLinked="1"/>
        <c:majorTickMark val="out"/>
        <c:minorTickMark val="none"/>
        <c:tickLblPos val="nextTo"/>
        <c:crossAx val="33479996"/>
        <c:crosses val="autoZero"/>
        <c:auto val="1"/>
        <c:lblOffset val="100"/>
        <c:noMultiLvlLbl val="0"/>
      </c:catAx>
      <c:valAx>
        <c:axId val="33479996"/>
        <c:scaling>
          <c:orientation val="minMax"/>
        </c:scaling>
        <c:axPos val="l"/>
        <c:title>
          <c:tx>
            <c:rich>
              <a:bodyPr vert="horz" rot="-5400000" anchor="ctr"/>
              <a:lstStyle/>
              <a:p>
                <a:pPr algn="ctr">
                  <a:defRPr/>
                </a:pPr>
                <a:r>
                  <a:rPr lang="en-US" cap="none" sz="1000" b="1" i="0" u="none" baseline="0">
                    <a:latin typeface="Arial"/>
                    <a:ea typeface="Arial"/>
                    <a:cs typeface="Arial"/>
                  </a:rPr>
                  <a:t>Mean Residual</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337232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130"/>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1"/>
  <sheetViews>
    <sheetView workbookViewId="0" zoomScale="107"/>
  </sheetViews>
  <pageMargins left="0.75" right="0.75" top="1" bottom="1" header="0.5" footer="0.5"/>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0.18725</cdr:x>
      <cdr:y>0.174</cdr:y>
    </cdr:from>
    <cdr:to>
      <cdr:x>0.3935</cdr:x>
      <cdr:y>0.26975</cdr:y>
    </cdr:to>
    <cdr:sp>
      <cdr:nvSpPr>
        <cdr:cNvPr id="1" name="AutoShape 1"/>
        <cdr:cNvSpPr>
          <a:spLocks/>
        </cdr:cNvSpPr>
      </cdr:nvSpPr>
      <cdr:spPr>
        <a:xfrm>
          <a:off x="1619250" y="1028700"/>
          <a:ext cx="1790700" cy="561975"/>
        </a:xfrm>
        <a:prstGeom prst="wedgeRectCallout">
          <a:avLst>
            <a:gd name="adj1" fmla="val -56222"/>
            <a:gd name="adj2" fmla="val 135527"/>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solidFill>
                <a:srgbClr val="000000"/>
              </a:solidFill>
            </a:rPr>
            <a:t>Residual plot of means against calenday year when regression parameter (inflation) is constant.</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0.637</cdr:x>
      <cdr:y>0.57875</cdr:y>
    </cdr:from>
    <cdr:to>
      <cdr:x>0.69825</cdr:x>
      <cdr:y>0.6585</cdr:y>
    </cdr:to>
    <cdr:sp>
      <cdr:nvSpPr>
        <cdr:cNvPr id="1" name="Text Box 1"/>
        <cdr:cNvSpPr txBox="1">
          <a:spLocks noChangeArrowheads="1"/>
        </cdr:cNvSpPr>
      </cdr:nvSpPr>
      <cdr:spPr>
        <a:xfrm>
          <a:off x="3009900" y="2076450"/>
          <a:ext cx="285750" cy="285750"/>
        </a:xfrm>
        <a:prstGeom prst="rect">
          <a:avLst/>
        </a:prstGeom>
        <a:noFill/>
        <a:ln w="1" cmpd="sng">
          <a:noFill/>
        </a:ln>
      </cdr:spPr>
      <cdr:txBody>
        <a:bodyPr vertOverflow="clip" wrap="square" lIns="36576" tIns="32004" rIns="36576" bIns="32004" anchor="ctr"/>
        <a:p>
          <a:pPr algn="ctr">
            <a:defRPr/>
          </a:pPr>
          <a:r>
            <a:rPr lang="en-US" cap="none" sz="1625" b="0" i="0" u="none" baseline="0">
              <a:solidFill>
                <a:srgbClr val="000000"/>
              </a:solidFill>
              <a:latin typeface="Arial"/>
              <a:ea typeface="Arial"/>
              <a:cs typeface="Arial"/>
            </a:rPr>
            <a:t>Di</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19050</xdr:rowOff>
    </xdr:from>
    <xdr:to>
      <xdr:col>19</xdr:col>
      <xdr:colOff>19050</xdr:colOff>
      <xdr:row>18</xdr:row>
      <xdr:rowOff>76200</xdr:rowOff>
    </xdr:to>
    <xdr:graphicFrame>
      <xdr:nvGraphicFramePr>
        <xdr:cNvPr id="1" name="Chart 1"/>
        <xdr:cNvGraphicFramePr/>
      </xdr:nvGraphicFramePr>
      <xdr:xfrm>
        <a:off x="5553075" y="19050"/>
        <a:ext cx="6048375" cy="3019425"/>
      </xdr:xfrm>
      <a:graphic>
        <a:graphicData uri="http://schemas.openxmlformats.org/drawingml/2006/chart">
          <c:chart xmlns:c="http://schemas.openxmlformats.org/drawingml/2006/chart" r:id="rId1"/>
        </a:graphicData>
      </a:graphic>
    </xdr:graphicFrame>
    <xdr:clientData/>
  </xdr:twoCellAnchor>
  <xdr:twoCellAnchor>
    <xdr:from>
      <xdr:col>9</xdr:col>
      <xdr:colOff>314325</xdr:colOff>
      <xdr:row>20</xdr:row>
      <xdr:rowOff>85725</xdr:rowOff>
    </xdr:from>
    <xdr:to>
      <xdr:col>17</xdr:col>
      <xdr:colOff>171450</xdr:colOff>
      <xdr:row>42</xdr:row>
      <xdr:rowOff>104775</xdr:rowOff>
    </xdr:to>
    <xdr:graphicFrame>
      <xdr:nvGraphicFramePr>
        <xdr:cNvPr id="2" name="Chart 2"/>
        <xdr:cNvGraphicFramePr/>
      </xdr:nvGraphicFramePr>
      <xdr:xfrm>
        <a:off x="5800725" y="3381375"/>
        <a:ext cx="4733925" cy="3590925"/>
      </xdr:xfrm>
      <a:graphic>
        <a:graphicData uri="http://schemas.openxmlformats.org/drawingml/2006/chart">
          <c:chart xmlns:c="http://schemas.openxmlformats.org/drawingml/2006/chart" r:id="rId2"/>
        </a:graphicData>
      </a:graphic>
    </xdr:graphicFrame>
    <xdr:clientData/>
  </xdr:twoCellAnchor>
  <xdr:twoCellAnchor>
    <xdr:from>
      <xdr:col>3</xdr:col>
      <xdr:colOff>447675</xdr:colOff>
      <xdr:row>4</xdr:row>
      <xdr:rowOff>123825</xdr:rowOff>
    </xdr:from>
    <xdr:to>
      <xdr:col>6</xdr:col>
      <xdr:colOff>409575</xdr:colOff>
      <xdr:row>7</xdr:row>
      <xdr:rowOff>85725</xdr:rowOff>
    </xdr:to>
    <xdr:sp>
      <xdr:nvSpPr>
        <xdr:cNvPr id="3" name="AutoShape 94"/>
        <xdr:cNvSpPr>
          <a:spLocks/>
        </xdr:cNvSpPr>
      </xdr:nvSpPr>
      <xdr:spPr>
        <a:xfrm>
          <a:off x="2276475" y="781050"/>
          <a:ext cx="1790700" cy="447675"/>
        </a:xfrm>
        <a:prstGeom prst="wedgeRectCallout">
          <a:avLst>
            <a:gd name="adj1" fmla="val -60638"/>
            <a:gd name="adj2" fmla="val -10531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See comment for explanation of this illustrative worksheet.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25</xdr:row>
      <xdr:rowOff>0</xdr:rowOff>
    </xdr:from>
    <xdr:to>
      <xdr:col>37</xdr:col>
      <xdr:colOff>276225</xdr:colOff>
      <xdr:row>44</xdr:row>
      <xdr:rowOff>95250</xdr:rowOff>
    </xdr:to>
    <xdr:graphicFrame>
      <xdr:nvGraphicFramePr>
        <xdr:cNvPr id="1" name="RsdPlotMeansByDevPer"/>
        <xdr:cNvGraphicFramePr/>
      </xdr:nvGraphicFramePr>
      <xdr:xfrm>
        <a:off x="16478250" y="4114800"/>
        <a:ext cx="6353175" cy="3171825"/>
      </xdr:xfrm>
      <a:graphic>
        <a:graphicData uri="http://schemas.openxmlformats.org/drawingml/2006/chart">
          <c:chart xmlns:c="http://schemas.openxmlformats.org/drawingml/2006/chart" r:id="rId1"/>
        </a:graphicData>
      </a:graphic>
    </xdr:graphicFrame>
    <xdr:clientData/>
  </xdr:twoCellAnchor>
  <xdr:twoCellAnchor>
    <xdr:from>
      <xdr:col>27</xdr:col>
      <xdr:colOff>19050</xdr:colOff>
      <xdr:row>48</xdr:row>
      <xdr:rowOff>85725</xdr:rowOff>
    </xdr:from>
    <xdr:to>
      <xdr:col>37</xdr:col>
      <xdr:colOff>276225</xdr:colOff>
      <xdr:row>68</xdr:row>
      <xdr:rowOff>19050</xdr:rowOff>
    </xdr:to>
    <xdr:graphicFrame>
      <xdr:nvGraphicFramePr>
        <xdr:cNvPr id="2" name="RsdPlotStDevsByDevPer"/>
        <xdr:cNvGraphicFramePr/>
      </xdr:nvGraphicFramePr>
      <xdr:xfrm>
        <a:off x="16478250" y="7924800"/>
        <a:ext cx="6353175" cy="3171825"/>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48</xdr:row>
      <xdr:rowOff>47625</xdr:rowOff>
    </xdr:from>
    <xdr:to>
      <xdr:col>18</xdr:col>
      <xdr:colOff>276225</xdr:colOff>
      <xdr:row>67</xdr:row>
      <xdr:rowOff>142875</xdr:rowOff>
    </xdr:to>
    <xdr:graphicFrame>
      <xdr:nvGraphicFramePr>
        <xdr:cNvPr id="3" name="RsdPlotMeansByCalYr"/>
        <xdr:cNvGraphicFramePr/>
      </xdr:nvGraphicFramePr>
      <xdr:xfrm>
        <a:off x="4895850" y="7886700"/>
        <a:ext cx="6353175" cy="3171825"/>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71</xdr:row>
      <xdr:rowOff>133350</xdr:rowOff>
    </xdr:from>
    <xdr:to>
      <xdr:col>18</xdr:col>
      <xdr:colOff>276225</xdr:colOff>
      <xdr:row>91</xdr:row>
      <xdr:rowOff>66675</xdr:rowOff>
    </xdr:to>
    <xdr:graphicFrame>
      <xdr:nvGraphicFramePr>
        <xdr:cNvPr id="4" name="RsdPlotStDevsByCalYr"/>
        <xdr:cNvGraphicFramePr/>
      </xdr:nvGraphicFramePr>
      <xdr:xfrm>
        <a:off x="4895850" y="11696700"/>
        <a:ext cx="6353175" cy="3171825"/>
      </xdr:xfrm>
      <a:graphic>
        <a:graphicData uri="http://schemas.openxmlformats.org/drawingml/2006/chart">
          <c:chart xmlns:c="http://schemas.openxmlformats.org/drawingml/2006/chart" r:id="rId4"/>
        </a:graphicData>
      </a:graphic>
    </xdr:graphicFrame>
    <xdr:clientData/>
  </xdr:twoCellAnchor>
  <xdr:twoCellAnchor>
    <xdr:from>
      <xdr:col>3</xdr:col>
      <xdr:colOff>476250</xdr:colOff>
      <xdr:row>20</xdr:row>
      <xdr:rowOff>133350</xdr:rowOff>
    </xdr:from>
    <xdr:to>
      <xdr:col>7</xdr:col>
      <xdr:colOff>314325</xdr:colOff>
      <xdr:row>27</xdr:row>
      <xdr:rowOff>152400</xdr:rowOff>
    </xdr:to>
    <xdr:sp>
      <xdr:nvSpPr>
        <xdr:cNvPr id="5" name="AutoShape 16"/>
        <xdr:cNvSpPr>
          <a:spLocks/>
        </xdr:cNvSpPr>
      </xdr:nvSpPr>
      <xdr:spPr>
        <a:xfrm>
          <a:off x="2305050" y="3429000"/>
          <a:ext cx="2276475" cy="1162050"/>
        </a:xfrm>
        <a:prstGeom prst="wedgeRectCallout">
          <a:avLst>
            <a:gd name="adj1" fmla="val 52509"/>
            <a:gd name="adj2" fmla="val 7868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Residual matrix and residual plots are formed by the VBA macro. All figures are computed by the macro and written to the worksheet. They appear as constants, not formulas, even when the figure is derived as an Excel formula.</a:t>
          </a:r>
        </a:p>
      </xdr:txBody>
    </xdr:sp>
    <xdr:clientData/>
  </xdr:twoCellAnchor>
  <xdr:twoCellAnchor>
    <xdr:from>
      <xdr:col>3</xdr:col>
      <xdr:colOff>228600</xdr:colOff>
      <xdr:row>32</xdr:row>
      <xdr:rowOff>76200</xdr:rowOff>
    </xdr:from>
    <xdr:to>
      <xdr:col>7</xdr:col>
      <xdr:colOff>171450</xdr:colOff>
      <xdr:row>39</xdr:row>
      <xdr:rowOff>104775</xdr:rowOff>
    </xdr:to>
    <xdr:sp>
      <xdr:nvSpPr>
        <xdr:cNvPr id="6" name="AutoShape 17"/>
        <xdr:cNvSpPr>
          <a:spLocks/>
        </xdr:cNvSpPr>
      </xdr:nvSpPr>
      <xdr:spPr>
        <a:xfrm>
          <a:off x="2057400" y="5324475"/>
          <a:ext cx="2381250" cy="1162050"/>
        </a:xfrm>
        <a:prstGeom prst="wedgeRectCallout">
          <a:avLst>
            <a:gd name="adj1" fmla="val 40800"/>
            <a:gd name="adj2" fmla="val 10327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you want variances instead of standard deviations, do the following:
(1) Select the row of standard deviations.
(2) Select edit </a:t>
          </a:r>
          <a:r>
            <a:rPr lang="en-US" cap="none" sz="1000" b="0" i="0" u="none" baseline="0">
              <a:latin typeface="Arial"/>
              <a:ea typeface="Arial"/>
              <a:cs typeface="Arial"/>
            </a:rPr>
            <a:t>→</a:t>
          </a:r>
          <a:r>
            <a:rPr lang="en-US" cap="none" sz="1000" b="0" i="0" u="none" baseline="0">
              <a:latin typeface="Arial"/>
              <a:ea typeface="Arial"/>
              <a:cs typeface="Arial"/>
            </a:rPr>
            <a:t> copy.
(3) Select edit → paste special.
(4) Click on "multiply" and press enter.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25</xdr:row>
      <xdr:rowOff>104775</xdr:rowOff>
    </xdr:from>
    <xdr:to>
      <xdr:col>17</xdr:col>
      <xdr:colOff>457200</xdr:colOff>
      <xdr:row>44</xdr:row>
      <xdr:rowOff>123825</xdr:rowOff>
    </xdr:to>
    <xdr:sp>
      <xdr:nvSpPr>
        <xdr:cNvPr id="1" name="Text Box 4"/>
        <xdr:cNvSpPr txBox="1">
          <a:spLocks noChangeArrowheads="1"/>
        </xdr:cNvSpPr>
      </xdr:nvSpPr>
      <xdr:spPr>
        <a:xfrm>
          <a:off x="5638800" y="4267200"/>
          <a:ext cx="5181600" cy="3095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Column F shows the expected Y value (with no error term) for a discrete change in the inflation</a:t>
          </a:r>
          <a:r>
            <a:rPr lang="en-US" cap="none" sz="1000" b="0" i="0" u="none" baseline="0">
              <a:solidFill>
                <a:srgbClr val="000000"/>
              </a:solidFill>
              <a:latin typeface="Arial"/>
              <a:ea typeface="Arial"/>
              <a:cs typeface="Arial"/>
            </a:rPr>
            <a:t> rate</a:t>
          </a:r>
          <a:r>
            <a:rPr lang="en-US" cap="none" sz="1000" b="0" i="0" u="none" baseline="0">
              <a:solidFill>
                <a:srgbClr val="000000"/>
              </a:solidFill>
              <a:latin typeface="Arial"/>
              <a:ea typeface="Arial"/>
              <a:cs typeface="Arial"/>
            </a:rPr>
            <a:t>.  We can compute this value several ways.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IFfunction in the formula.  If the calendar year is less than 10 we use one formula; if the calendar year is 10 or more, we use the other formula.  This is the simplest method for candidates familar with the Excel </a:t>
          </a:r>
          <a:r>
            <a:rPr lang="en-US" cap="none" sz="1000" b="0" i="0" u="none" baseline="0">
              <a:solidFill>
                <a:srgbClr val="000000"/>
              </a:solidFill>
              <a:latin typeface="Calibri"/>
              <a:ea typeface="Calibri"/>
              <a:cs typeface="Calibri"/>
            </a:rPr>
            <a:t>IF</a:t>
          </a:r>
          <a:r>
            <a:rPr lang="en-US" cap="none" sz="1000" b="0" i="0" u="none" baseline="0">
              <a:solidFill>
                <a:srgbClr val="000000"/>
              </a:solidFill>
              <a:latin typeface="Arial"/>
              <a:ea typeface="Arial"/>
              <a:cs typeface="Arial"/>
            </a:rPr>
            <a:t> function.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simplify</a:t>
          </a:r>
          <a:r>
            <a:rPr lang="en-US" cap="none" sz="1000" b="0" i="0" u="none" baseline="0">
              <a:solidFill>
                <a:srgbClr val="000000"/>
              </a:solidFill>
              <a:latin typeface="Arial"/>
              <a:ea typeface="Arial"/>
              <a:cs typeface="Arial"/>
            </a:rPr>
            <a:t> the IF </a:t>
          </a:r>
          <a:r>
            <a:rPr lang="en-US" cap="none" sz="1000" b="0" i="0" u="none" baseline="0">
              <a:solidFill>
                <a:srgbClr val="000000"/>
              </a:solidFill>
              <a:latin typeface="Arial"/>
              <a:ea typeface="Arial"/>
              <a:cs typeface="Arial"/>
            </a:rPr>
            <a:t>statement, you can form the Column F value in two steps: one step adds the geometric decay, which does not vary, and the other step adds the inflation, which requires the IF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spreadsheet uses a VBA macro instead of the Excel IF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function.  Some candidates prefer macros to the Excel functions.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single step, the Excel function is simpler.  But the VBA marcro enables you to perform many simulations and examine the accuracy of the estimators.  We show the VBA macro in this spreadsheet, since it lets you create more sophisticated analyses.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not familiar with the Excel IF function or VBA macros, you can cut and paste.  This may take you several minutes to place the proper formula in each cell.</a:t>
          </a:r>
        </a:p>
      </xdr:txBody>
    </xdr:sp>
    <xdr:clientData/>
  </xdr:twoCellAnchor>
  <xdr:twoCellAnchor>
    <xdr:from>
      <xdr:col>2</xdr:col>
      <xdr:colOff>142875</xdr:colOff>
      <xdr:row>11</xdr:row>
      <xdr:rowOff>104775</xdr:rowOff>
    </xdr:from>
    <xdr:to>
      <xdr:col>5</xdr:col>
      <xdr:colOff>257175</xdr:colOff>
      <xdr:row>18</xdr:row>
      <xdr:rowOff>76200</xdr:rowOff>
    </xdr:to>
    <xdr:sp>
      <xdr:nvSpPr>
        <xdr:cNvPr id="2" name="Rectangular Callout 4"/>
        <xdr:cNvSpPr>
          <a:spLocks/>
        </xdr:cNvSpPr>
      </xdr:nvSpPr>
      <xdr:spPr>
        <a:xfrm>
          <a:off x="1362075" y="1962150"/>
          <a:ext cx="1943100" cy="1104900"/>
        </a:xfrm>
        <a:prstGeom prst="wedgeRectCallout">
          <a:avLst>
            <a:gd name="adj1" fmla="val 73643"/>
            <a:gd name="adj2" fmla="val 89222"/>
          </a:avLst>
        </a:prstGeom>
        <a:solidFill>
          <a:srgbClr val="FFFFFF"/>
        </a:solidFill>
        <a:ln w="9525"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The Excel RAND</a:t>
          </a:r>
          <a:r>
            <a:rPr lang="en-US" cap="none" sz="1000" b="0" i="0" u="none" baseline="0">
              <a:solidFill>
                <a:srgbClr val="000000"/>
              </a:solidFill>
            </a:rPr>
            <a:t> built in function gives a random number from a uniform distribution on (0,1). The next two columns convert this to a random draw from a normal distribution.</a:t>
          </a:r>
        </a:p>
      </xdr:txBody>
    </xdr:sp>
    <xdr:clientData/>
  </xdr:twoCellAnchor>
  <xdr:twoCellAnchor>
    <xdr:from>
      <xdr:col>5</xdr:col>
      <xdr:colOff>466725</xdr:colOff>
      <xdr:row>11</xdr:row>
      <xdr:rowOff>0</xdr:rowOff>
    </xdr:from>
    <xdr:to>
      <xdr:col>8</xdr:col>
      <xdr:colOff>581025</xdr:colOff>
      <xdr:row>17</xdr:row>
      <xdr:rowOff>133350</xdr:rowOff>
    </xdr:to>
    <xdr:sp>
      <xdr:nvSpPr>
        <xdr:cNvPr id="3" name="Rectangular Callout 5"/>
        <xdr:cNvSpPr>
          <a:spLocks/>
        </xdr:cNvSpPr>
      </xdr:nvSpPr>
      <xdr:spPr>
        <a:xfrm>
          <a:off x="3514725" y="1857375"/>
          <a:ext cx="1943100" cy="1104900"/>
        </a:xfrm>
        <a:prstGeom prst="wedgeRectCallout">
          <a:avLst>
            <a:gd name="adj1" fmla="val 115"/>
            <a:gd name="adj2" fmla="val 98708"/>
          </a:avLst>
        </a:prstGeom>
        <a:solidFill>
          <a:srgbClr val="FFFFFF"/>
        </a:solidFill>
        <a:ln w="9525"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The NORMSINV </a:t>
          </a:r>
          <a:r>
            <a:rPr lang="en-US" cap="none" sz="1000" b="0" i="0" u="none" baseline="0">
              <a:solidFill>
                <a:srgbClr val="000000"/>
              </a:solidFill>
            </a:rPr>
            <a:t>built in function is the inverse of the CDF of the standard mormal distribution. It converts a random number between 0 and 1 to a a random draw from a standard normal distribution.</a:t>
          </a:r>
        </a:p>
      </xdr:txBody>
    </xdr:sp>
    <xdr:clientData/>
  </xdr:twoCellAnchor>
  <xdr:twoCellAnchor>
    <xdr:from>
      <xdr:col>9</xdr:col>
      <xdr:colOff>209550</xdr:colOff>
      <xdr:row>11</xdr:row>
      <xdr:rowOff>0</xdr:rowOff>
    </xdr:from>
    <xdr:to>
      <xdr:col>13</xdr:col>
      <xdr:colOff>561975</xdr:colOff>
      <xdr:row>17</xdr:row>
      <xdr:rowOff>133350</xdr:rowOff>
    </xdr:to>
    <xdr:sp>
      <xdr:nvSpPr>
        <xdr:cNvPr id="4" name="Rectangular Callout 6"/>
        <xdr:cNvSpPr>
          <a:spLocks/>
        </xdr:cNvSpPr>
      </xdr:nvSpPr>
      <xdr:spPr>
        <a:xfrm>
          <a:off x="5695950" y="1857375"/>
          <a:ext cx="2790825" cy="1104900"/>
        </a:xfrm>
        <a:prstGeom prst="wedgeRectCallout">
          <a:avLst>
            <a:gd name="adj1" fmla="val -58976"/>
            <a:gd name="adj2" fmla="val 103879"/>
          </a:avLst>
        </a:prstGeom>
        <a:solidFill>
          <a:srgbClr val="FFFFFF"/>
        </a:solidFill>
        <a:ln w="9525"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The ERROR column multiplies the </a:t>
          </a:r>
          <a:r>
            <a:rPr lang="en-US" cap="none" sz="1000" b="0" i="0" u="none" baseline="0">
              <a:solidFill>
                <a:srgbClr val="000000"/>
              </a:solidFill>
            </a:rPr>
            <a:t>random draw from a standard normal distribution by the value of sigma. You can combine three columns into one:  =sigma*normsinv(rand)). You can also form random numbers of various sorts from the analysis pack add-in.</a:t>
          </a:r>
        </a:p>
      </xdr:txBody>
    </xdr:sp>
    <xdr:clientData/>
  </xdr:twoCellAnchor>
  <xdr:twoCellAnchor>
    <xdr:from>
      <xdr:col>0</xdr:col>
      <xdr:colOff>142875</xdr:colOff>
      <xdr:row>16</xdr:row>
      <xdr:rowOff>38100</xdr:rowOff>
    </xdr:from>
    <xdr:to>
      <xdr:col>1</xdr:col>
      <xdr:colOff>533400</xdr:colOff>
      <xdr:row>17</xdr:row>
      <xdr:rowOff>133350</xdr:rowOff>
    </xdr:to>
    <xdr:sp>
      <xdr:nvSpPr>
        <xdr:cNvPr id="5" name="Rectangular Callout 7"/>
        <xdr:cNvSpPr>
          <a:spLocks/>
        </xdr:cNvSpPr>
      </xdr:nvSpPr>
      <xdr:spPr>
        <a:xfrm>
          <a:off x="142875" y="2705100"/>
          <a:ext cx="1000125" cy="257175"/>
        </a:xfrm>
        <a:prstGeom prst="wedgeRectCallout">
          <a:avLst>
            <a:gd name="adj1" fmla="val 9833"/>
            <a:gd name="adj2" fmla="val 255888"/>
          </a:avLst>
        </a:prstGeom>
        <a:solidFill>
          <a:srgbClr val="FFFFFF"/>
        </a:solidFill>
        <a:ln w="9525"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Y = E(Y) + error</a:t>
          </a:r>
        </a:p>
      </xdr:txBody>
    </xdr:sp>
    <xdr:clientData/>
  </xdr:twoCellAnchor>
  <xdr:oneCellAnchor>
    <xdr:from>
      <xdr:col>15</xdr:col>
      <xdr:colOff>95250</xdr:colOff>
      <xdr:row>6</xdr:row>
      <xdr:rowOff>9525</xdr:rowOff>
    </xdr:from>
    <xdr:ext cx="552450" cy="266700"/>
    <xdr:sp>
      <xdr:nvSpPr>
        <xdr:cNvPr id="6" name="TextBox 8"/>
        <xdr:cNvSpPr txBox="1">
          <a:spLocks noChangeArrowheads="1"/>
        </xdr:cNvSpPr>
      </xdr:nvSpPr>
      <xdr:spPr>
        <a:xfrm>
          <a:off x="9239250" y="1057275"/>
          <a:ext cx="55245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14</xdr:col>
      <xdr:colOff>123825</xdr:colOff>
      <xdr:row>3</xdr:row>
      <xdr:rowOff>123825</xdr:rowOff>
    </xdr:from>
    <xdr:to>
      <xdr:col>20</xdr:col>
      <xdr:colOff>590550</xdr:colOff>
      <xdr:row>23</xdr:row>
      <xdr:rowOff>28575</xdr:rowOff>
    </xdr:to>
    <xdr:sp>
      <xdr:nvSpPr>
        <xdr:cNvPr id="7" name="TextBox 9"/>
        <xdr:cNvSpPr txBox="1">
          <a:spLocks noChangeArrowheads="1"/>
        </xdr:cNvSpPr>
      </xdr:nvSpPr>
      <xdr:spPr>
        <a:xfrm>
          <a:off x="8658225" y="685800"/>
          <a:ext cx="4124325" cy="3181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Calibri"/>
              <a:ea typeface="Calibri"/>
              <a:cs typeface="Calibri"/>
            </a:rPr>
            <a:t>We use names for the cell formulas.  The expected values of</a:t>
          </a:r>
          <a:r>
            <a:rPr lang="en-US" cap="none" sz="1000" b="0" i="0" u="none" baseline="0">
              <a:solidFill>
                <a:srgbClr val="000000"/>
              </a:solidFill>
              <a:latin typeface="Calibri"/>
              <a:ea typeface="Calibri"/>
              <a:cs typeface="Calibri"/>
            </a:rPr>
            <a:t> Y </a:t>
          </a:r>
          <a:r>
            <a:rPr lang="en-US" cap="none" sz="1000" b="0" i="0" u="none" baseline="0">
              <a:solidFill>
                <a:srgbClr val="000000"/>
              </a:solidFill>
              <a:latin typeface="Calibri"/>
              <a:ea typeface="Calibri"/>
              <a:cs typeface="Calibri"/>
            </a:rPr>
            <a:t>in Column F depend on the</a:t>
          </a:r>
          <a:r>
            <a:rPr lang="en-US" cap="none" sz="1000" b="0" i="0" u="none" baseline="0">
              <a:solidFill>
                <a:srgbClr val="000000"/>
              </a:solidFill>
              <a:latin typeface="Calibri"/>
              <a:ea typeface="Calibri"/>
              <a:cs typeface="Calibri"/>
            </a:rPr>
            <a:t> regression parameters </a:t>
          </a:r>
          <a:r>
            <a:rPr lang="en-US" cap="none" sz="1000" b="0" i="0" u="none" baseline="0">
              <a:solidFill>
                <a:srgbClr val="000000"/>
              </a:solidFill>
              <a:latin typeface="Calibri"/>
              <a:ea typeface="Calibri"/>
              <a:cs typeface="Calibri"/>
            </a:rPr>
            <a:t>in Column D for rows 5 through 10.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a:t>
          </a:r>
          <a:r>
            <a:rPr lang="en-US" cap="none" sz="1000" b="0" i="0" u="none" baseline="0">
              <a:solidFill>
                <a:srgbClr val="000000"/>
              </a:solidFill>
              <a:latin typeface="Calibri"/>
              <a:ea typeface="Calibri"/>
              <a:cs typeface="Calibri"/>
            </a:rPr>
            <a:t> cell formulas and </a:t>
          </a:r>
          <a:r>
            <a:rPr lang="en-US" cap="none" sz="1000" b="0" i="0" u="none" baseline="0">
              <a:solidFill>
                <a:srgbClr val="000000"/>
              </a:solidFill>
              <a:latin typeface="Calibri"/>
              <a:ea typeface="Calibri"/>
              <a:cs typeface="Calibri"/>
            </a:rPr>
            <a:t>VBA macros refer to the name of the variable.  If you add a row or column to the spreadsheet, the macro still refers to the proper variable.  If a macro rerfers to a cell address, changing the cell address may cause an error.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Names make your spreadsheet more readable, but they are not necessary.  Use cell references if you are more comfortable with them.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development period trend can</a:t>
          </a:r>
          <a:r>
            <a:rPr lang="en-US" cap="none" sz="1000" b="0" i="0" u="none" baseline="0">
              <a:solidFill>
                <a:srgbClr val="000000"/>
              </a:solidFill>
              <a:latin typeface="Calibri"/>
              <a:ea typeface="Calibri"/>
              <a:cs typeface="Calibri"/>
            </a:rPr>
            <a:t> have two values: </a:t>
          </a:r>
          <a:r>
            <a:rPr lang="en-US" cap="none" sz="1000" b="0" i="0" u="none" baseline="0">
              <a:solidFill>
                <a:srgbClr val="000000"/>
              </a:solidFill>
              <a:latin typeface="Calibri"/>
              <a:ea typeface="Calibri"/>
              <a:cs typeface="Calibri"/>
            </a:rPr>
            <a:t>beta1 for the first set of years and beta1b</a:t>
          </a:r>
          <a:r>
            <a:rPr lang="en-US" cap="none" sz="1000" b="0" i="0" u="none" baseline="0">
              <a:solidFill>
                <a:srgbClr val="000000"/>
              </a:solidFill>
              <a:latin typeface="Calibri"/>
              <a:ea typeface="Calibri"/>
              <a:cs typeface="Calibri"/>
            </a:rPr>
            <a:t> for the second set of years.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calendary</a:t>
          </a:r>
          <a:r>
            <a:rPr lang="en-US" cap="none" sz="1000" b="0" i="0" u="none" baseline="0">
              <a:solidFill>
                <a:srgbClr val="000000"/>
              </a:solidFill>
              <a:latin typeface="Calibri"/>
              <a:ea typeface="Calibri"/>
              <a:cs typeface="Calibri"/>
            </a:rPr>
            <a:t> year </a:t>
          </a:r>
          <a:r>
            <a:rPr lang="en-US" cap="none" sz="1000" b="0" i="0" u="none" baseline="0">
              <a:solidFill>
                <a:srgbClr val="000000"/>
              </a:solidFill>
              <a:latin typeface="Calibri"/>
              <a:ea typeface="Calibri"/>
              <a:cs typeface="Calibri"/>
            </a:rPr>
            <a:t>trend can</a:t>
          </a:r>
          <a:r>
            <a:rPr lang="en-US" cap="none" sz="1000" b="0" i="0" u="none" baseline="0">
              <a:solidFill>
                <a:srgbClr val="000000"/>
              </a:solidFill>
              <a:latin typeface="Calibri"/>
              <a:ea typeface="Calibri"/>
              <a:cs typeface="Calibri"/>
            </a:rPr>
            <a:t> have two values: </a:t>
          </a:r>
          <a:r>
            <a:rPr lang="en-US" cap="none" sz="1000" b="0" i="0" u="none" baseline="0">
              <a:solidFill>
                <a:srgbClr val="000000"/>
              </a:solidFill>
              <a:latin typeface="Calibri"/>
              <a:ea typeface="Calibri"/>
              <a:cs typeface="Calibri"/>
            </a:rPr>
            <a:t>beta2 for the first set of years and beta2b</a:t>
          </a:r>
          <a:r>
            <a:rPr lang="en-US" cap="none" sz="1000" b="0" i="0" u="none" baseline="0">
              <a:solidFill>
                <a:srgbClr val="000000"/>
              </a:solidFill>
              <a:latin typeface="Calibri"/>
              <a:ea typeface="Calibri"/>
              <a:cs typeface="Calibri"/>
            </a:rPr>
            <a:t> for the second set of years.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Column X</a:t>
          </a:r>
          <a:r>
            <a:rPr lang="en-US" cap="none" sz="1000" b="0" i="0" u="none" baseline="-25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is used for a continuous change in the inflation rate. Revise this to </a:t>
          </a:r>
          <a:r>
            <a:rPr lang="en-US" cap="none" sz="1000" b="0" i="0" u="none" baseline="0">
              <a:solidFill>
                <a:srgbClr val="000000"/>
              </a:solidFill>
              <a:latin typeface="Calibri"/>
              <a:ea typeface="Calibri"/>
              <a:cs typeface="Calibri"/>
            </a:rPr>
            <a:t>X</a:t>
          </a:r>
          <a:r>
            <a:rPr lang="en-US" cap="none" sz="1000" b="0" i="0" u="none" baseline="-25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a continuous change in the development</a:t>
          </a:r>
          <a:r>
            <a:rPr lang="en-US" cap="none" sz="1000" b="0" i="0" u="none" baseline="0">
              <a:solidFill>
                <a:srgbClr val="000000"/>
              </a:solidFill>
              <a:latin typeface="Calibri"/>
              <a:ea typeface="Calibri"/>
              <a:cs typeface="Calibri"/>
            </a:rPr>
            <a:t> period trend.
</a:t>
          </a:r>
          <a:r>
            <a:rPr lang="en-US" cap="none" sz="1000" b="0" i="0" u="none" baseline="0">
              <a:solidFill>
                <a:srgbClr val="000000"/>
              </a:solidFill>
              <a:latin typeface="Calibri"/>
              <a:ea typeface="Calibri"/>
              <a:cs typeface="Calibri"/>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5</xdr:row>
      <xdr:rowOff>152400</xdr:rowOff>
    </xdr:from>
    <xdr:to>
      <xdr:col>37</xdr:col>
      <xdr:colOff>276225</xdr:colOff>
      <xdr:row>25</xdr:row>
      <xdr:rowOff>95250</xdr:rowOff>
    </xdr:to>
    <xdr:graphicFrame>
      <xdr:nvGraphicFramePr>
        <xdr:cNvPr id="1" name="RsdPlotMeansByDevPer"/>
        <xdr:cNvGraphicFramePr/>
      </xdr:nvGraphicFramePr>
      <xdr:xfrm>
        <a:off x="16478250" y="971550"/>
        <a:ext cx="6353175" cy="3181350"/>
      </xdr:xfrm>
      <a:graphic>
        <a:graphicData uri="http://schemas.openxmlformats.org/drawingml/2006/chart">
          <c:chart xmlns:c="http://schemas.openxmlformats.org/drawingml/2006/chart" r:id="rId1"/>
        </a:graphicData>
      </a:graphic>
    </xdr:graphicFrame>
    <xdr:clientData/>
  </xdr:twoCellAnchor>
  <xdr:twoCellAnchor>
    <xdr:from>
      <xdr:col>27</xdr:col>
      <xdr:colOff>19050</xdr:colOff>
      <xdr:row>29</xdr:row>
      <xdr:rowOff>76200</xdr:rowOff>
    </xdr:from>
    <xdr:to>
      <xdr:col>37</xdr:col>
      <xdr:colOff>276225</xdr:colOff>
      <xdr:row>49</xdr:row>
      <xdr:rowOff>19050</xdr:rowOff>
    </xdr:to>
    <xdr:graphicFrame>
      <xdr:nvGraphicFramePr>
        <xdr:cNvPr id="2" name="RsdPlotStDevsByDevPer"/>
        <xdr:cNvGraphicFramePr/>
      </xdr:nvGraphicFramePr>
      <xdr:xfrm>
        <a:off x="16478250" y="4781550"/>
        <a:ext cx="6353175" cy="318135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29</xdr:row>
      <xdr:rowOff>38100</xdr:rowOff>
    </xdr:from>
    <xdr:to>
      <xdr:col>18</xdr:col>
      <xdr:colOff>276225</xdr:colOff>
      <xdr:row>48</xdr:row>
      <xdr:rowOff>142875</xdr:rowOff>
    </xdr:to>
    <xdr:graphicFrame>
      <xdr:nvGraphicFramePr>
        <xdr:cNvPr id="3" name="RsdPlotMeansByCalYr"/>
        <xdr:cNvGraphicFramePr/>
      </xdr:nvGraphicFramePr>
      <xdr:xfrm>
        <a:off x="4895850" y="4743450"/>
        <a:ext cx="6353175" cy="318135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52</xdr:row>
      <xdr:rowOff>123825</xdr:rowOff>
    </xdr:from>
    <xdr:to>
      <xdr:col>18</xdr:col>
      <xdr:colOff>276225</xdr:colOff>
      <xdr:row>72</xdr:row>
      <xdr:rowOff>66675</xdr:rowOff>
    </xdr:to>
    <xdr:graphicFrame>
      <xdr:nvGraphicFramePr>
        <xdr:cNvPr id="4" name="RsdPlotStDevsByCalYr"/>
        <xdr:cNvGraphicFramePr/>
      </xdr:nvGraphicFramePr>
      <xdr:xfrm>
        <a:off x="4895850" y="8553450"/>
        <a:ext cx="6353175" cy="31813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0.22425</cdr:x>
      <cdr:y>0.231</cdr:y>
    </cdr:from>
    <cdr:to>
      <cdr:x>0.49575</cdr:x>
      <cdr:y>0.3175</cdr:y>
    </cdr:to>
    <cdr:sp>
      <cdr:nvSpPr>
        <cdr:cNvPr id="1" name="AutoShape 1"/>
        <cdr:cNvSpPr>
          <a:spLocks/>
        </cdr:cNvSpPr>
      </cdr:nvSpPr>
      <cdr:spPr>
        <a:xfrm>
          <a:off x="1762125" y="1209675"/>
          <a:ext cx="2143125" cy="457200"/>
        </a:xfrm>
        <a:prstGeom prst="wedgeRectCallout">
          <a:avLst>
            <a:gd name="adj1" fmla="val -51893"/>
            <a:gd name="adj2" fmla="val 160245"/>
          </a:avLst>
        </a:prstGeom>
        <a:solidFill>
          <a:srgbClr val="FFFFFF"/>
        </a:solidFill>
        <a:ln w="9525" cmpd="sng">
          <a:solidFill>
            <a:srgbClr val="000000"/>
          </a:solidFill>
          <a:headEnd type="none"/>
          <a:tailEnd type="none"/>
        </a:ln>
      </cdr:spPr>
      <cdr:txBody>
        <a:bodyPr vertOverflow="clip" wrap="square" lIns="27432" tIns="22860" rIns="27432" bIns="0"/>
        <a:p>
          <a:pPr algn="just">
            <a:defRPr/>
          </a:pPr>
          <a:r>
            <a:rPr lang="en-US" cap="none" sz="800" b="0" i="0" u="none" baseline="0">
              <a:solidFill>
                <a:srgbClr val="000000"/>
              </a:solidFill>
              <a:latin typeface="Arial"/>
              <a:ea typeface="Arial"/>
              <a:cs typeface="Arial"/>
            </a:rPr>
            <a:t>Fewer points in early calendar years causes greater variation in the average residual. No pattern evident in the average residuals.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0.15775</cdr:x>
      <cdr:y>0.264</cdr:y>
    </cdr:from>
    <cdr:to>
      <cdr:x>0.5305</cdr:x>
      <cdr:y>0.436</cdr:y>
    </cdr:to>
    <cdr:sp>
      <cdr:nvSpPr>
        <cdr:cNvPr id="1" name="AutoShape 1"/>
        <cdr:cNvSpPr>
          <a:spLocks/>
        </cdr:cNvSpPr>
      </cdr:nvSpPr>
      <cdr:spPr>
        <a:xfrm>
          <a:off x="1143000" y="1304925"/>
          <a:ext cx="2714625" cy="847725"/>
        </a:xfrm>
        <a:prstGeom prst="wedgeRectCallout">
          <a:avLst>
            <a:gd name="adj1" fmla="val -29787"/>
            <a:gd name="adj2" fmla="val 63634"/>
          </a:avLst>
        </a:prstGeom>
        <a:solidFill>
          <a:srgbClr val="FFFFFF"/>
        </a:solidFill>
        <a:ln w="9525" cmpd="sng">
          <a:solidFill>
            <a:srgbClr val="000000"/>
          </a:solidFill>
          <a:headEnd type="none"/>
          <a:tailEnd type="none"/>
        </a:ln>
      </cdr:spPr>
      <cdr:txBody>
        <a:bodyPr vertOverflow="clip" wrap="square" lIns="27432" tIns="22860" rIns="27432" bIns="0"/>
        <a:p>
          <a:pPr algn="just">
            <a:defRPr/>
          </a:pPr>
          <a:r>
            <a:rPr lang="en-US" cap="none" sz="800" b="0" i="0" u="none" baseline="0">
              <a:solidFill>
                <a:srgbClr val="000000"/>
              </a:solidFill>
              <a:latin typeface="Arial"/>
              <a:ea typeface="Arial"/>
              <a:cs typeface="Arial"/>
            </a:rPr>
            <a:t>Sparse data → hard to check for heteroscedasticity. The low standard deviation at Calendar Year 1 is a random fluctuation in a sample of two points. The apparent upward slope in later calendar years is also random fluctuation, but we can not objectively show this.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85725</xdr:rowOff>
    </xdr:from>
    <xdr:to>
      <xdr:col>18</xdr:col>
      <xdr:colOff>457200</xdr:colOff>
      <xdr:row>12</xdr:row>
      <xdr:rowOff>95250</xdr:rowOff>
    </xdr:to>
    <xdr:graphicFrame>
      <xdr:nvGraphicFramePr>
        <xdr:cNvPr id="1" name="Chart 1"/>
        <xdr:cNvGraphicFramePr/>
      </xdr:nvGraphicFramePr>
      <xdr:xfrm>
        <a:off x="7362825" y="85725"/>
        <a:ext cx="4067175" cy="1981200"/>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36</xdr:row>
      <xdr:rowOff>142875</xdr:rowOff>
    </xdr:from>
    <xdr:to>
      <xdr:col>5</xdr:col>
      <xdr:colOff>133350</xdr:colOff>
      <xdr:row>39</xdr:row>
      <xdr:rowOff>123825</xdr:rowOff>
    </xdr:to>
    <xdr:sp>
      <xdr:nvSpPr>
        <xdr:cNvPr id="2" name="AutoShape 34"/>
        <xdr:cNvSpPr>
          <a:spLocks/>
        </xdr:cNvSpPr>
      </xdr:nvSpPr>
      <xdr:spPr>
        <a:xfrm>
          <a:off x="1257300" y="6029325"/>
          <a:ext cx="1924050" cy="466725"/>
        </a:xfrm>
        <a:prstGeom prst="wedgeRectCallout">
          <a:avLst>
            <a:gd name="adj1" fmla="val 42078"/>
            <a:gd name="adj2" fmla="val 160203"/>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Copy the row (development period) and column (calendar year) from the worksheet with the data.</a:t>
          </a:r>
        </a:p>
      </xdr:txBody>
    </xdr:sp>
    <xdr:clientData/>
  </xdr:twoCellAnchor>
  <xdr:twoCellAnchor>
    <xdr:from>
      <xdr:col>8</xdr:col>
      <xdr:colOff>523875</xdr:colOff>
      <xdr:row>21</xdr:row>
      <xdr:rowOff>123825</xdr:rowOff>
    </xdr:from>
    <xdr:to>
      <xdr:col>16</xdr:col>
      <xdr:colOff>142875</xdr:colOff>
      <xdr:row>37</xdr:row>
      <xdr:rowOff>57150</xdr:rowOff>
    </xdr:to>
    <xdr:sp>
      <xdr:nvSpPr>
        <xdr:cNvPr id="3" name="AutoShape 35"/>
        <xdr:cNvSpPr>
          <a:spLocks/>
        </xdr:cNvSpPr>
      </xdr:nvSpPr>
      <xdr:spPr>
        <a:xfrm>
          <a:off x="5400675" y="3581400"/>
          <a:ext cx="4495800" cy="2524125"/>
        </a:xfrm>
        <a:prstGeom prst="wedgeRectCallout">
          <a:avLst>
            <a:gd name="adj1" fmla="val 0"/>
            <a:gd name="adj2" fmla="val 79055"/>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The IF function in this matrix says: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the row index at the top is at least as great as the column index at the left (if the calenday year is ≥ the development period) then the cell is in the upper right triangle (observed data). Look for the value of this row-column combination in the residual output."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residuals are in Column C ($C:$C). We find the proper entry in Column C (INDEX function) by matching against the row-column combination."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row-column combination for this cell is: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From Column I (the column on the left of this triangle), use the figure for the row of this cell.
</a:t>
          </a:r>
          <a:r>
            <a:rPr lang="en-US" cap="none" sz="800" b="0" i="0" u="none" baseline="0">
              <a:solidFill>
                <a:srgbClr val="000000"/>
              </a:solidFill>
              <a:latin typeface="Arial"/>
              <a:ea typeface="Arial"/>
              <a:cs typeface="Arial"/>
            </a:rPr>
            <a:t>From Row 43 (the row at the top of this triangle), use the figure for the column of this cell.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Place an "x" between these two figures. Match the combination against the values in the "Co-ordinates" column (Column G).</a:t>
          </a:r>
        </a:p>
      </xdr:txBody>
    </xdr:sp>
    <xdr:clientData/>
  </xdr:twoCellAnchor>
  <xdr:twoCellAnchor>
    <xdr:from>
      <xdr:col>6</xdr:col>
      <xdr:colOff>600075</xdr:colOff>
      <xdr:row>62</xdr:row>
      <xdr:rowOff>9525</xdr:rowOff>
    </xdr:from>
    <xdr:to>
      <xdr:col>10</xdr:col>
      <xdr:colOff>409575</xdr:colOff>
      <xdr:row>72</xdr:row>
      <xdr:rowOff>76200</xdr:rowOff>
    </xdr:to>
    <xdr:sp>
      <xdr:nvSpPr>
        <xdr:cNvPr id="4" name="AutoShape 36"/>
        <xdr:cNvSpPr>
          <a:spLocks/>
        </xdr:cNvSpPr>
      </xdr:nvSpPr>
      <xdr:spPr>
        <a:xfrm>
          <a:off x="4257675" y="10115550"/>
          <a:ext cx="2247900" cy="1685925"/>
        </a:xfrm>
        <a:prstGeom prst="wedgeRectCallout">
          <a:avLst>
            <a:gd name="adj1" fmla="val 18222"/>
            <a:gd name="adj2" fmla="val -79379"/>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Form averages and standard deviations using Excel built in functions. The overall average should be zero, by definition of the residuals. The standard deviation should be close to sigma, which is 0.1 (10%) in this simulation. The standard error this regression is 0.09728, which is close to 0.1. If the regression coefficients are stable (constant), the vector of averages should show no pattern. If the data are homoscedastic, the vector of standard deviations should show no pattern.</a:t>
          </a:r>
        </a:p>
      </xdr:txBody>
    </xdr:sp>
    <xdr:clientData/>
  </xdr:twoCellAnchor>
  <xdr:twoCellAnchor>
    <xdr:from>
      <xdr:col>3</xdr:col>
      <xdr:colOff>200025</xdr:colOff>
      <xdr:row>32</xdr:row>
      <xdr:rowOff>28575</xdr:rowOff>
    </xdr:from>
    <xdr:to>
      <xdr:col>8</xdr:col>
      <xdr:colOff>133350</xdr:colOff>
      <xdr:row>35</xdr:row>
      <xdr:rowOff>57150</xdr:rowOff>
    </xdr:to>
    <xdr:sp>
      <xdr:nvSpPr>
        <xdr:cNvPr id="5" name="AutoShape 37"/>
        <xdr:cNvSpPr>
          <a:spLocks/>
        </xdr:cNvSpPr>
      </xdr:nvSpPr>
      <xdr:spPr>
        <a:xfrm>
          <a:off x="2028825" y="5267325"/>
          <a:ext cx="2981325" cy="514350"/>
        </a:xfrm>
        <a:prstGeom prst="wedgeRectCallout">
          <a:avLst>
            <a:gd name="adj1" fmla="val 13578"/>
            <a:gd name="adj2" fmla="val 248148"/>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The column labeled coordinates gives the cell of the matrix, by copying the indices in the two previous columns. The "x" sign for the coordiantes is arbitrary; we could use any symbol.</a:t>
          </a:r>
        </a:p>
      </xdr:txBody>
    </xdr:sp>
    <xdr:clientData/>
  </xdr:twoCellAnchor>
  <xdr:twoCellAnchor>
    <xdr:from>
      <xdr:col>13</xdr:col>
      <xdr:colOff>0</xdr:colOff>
      <xdr:row>66</xdr:row>
      <xdr:rowOff>0</xdr:rowOff>
    </xdr:from>
    <xdr:to>
      <xdr:col>25</xdr:col>
      <xdr:colOff>581025</xdr:colOff>
      <xdr:row>98</xdr:row>
      <xdr:rowOff>76200</xdr:rowOff>
    </xdr:to>
    <xdr:graphicFrame>
      <xdr:nvGraphicFramePr>
        <xdr:cNvPr id="6" name="Chart 38"/>
        <xdr:cNvGraphicFramePr/>
      </xdr:nvGraphicFramePr>
      <xdr:xfrm>
        <a:off x="7924800" y="10753725"/>
        <a:ext cx="7896225" cy="525780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103</xdr:row>
      <xdr:rowOff>0</xdr:rowOff>
    </xdr:from>
    <xdr:to>
      <xdr:col>25</xdr:col>
      <xdr:colOff>581025</xdr:colOff>
      <xdr:row>133</xdr:row>
      <xdr:rowOff>95250</xdr:rowOff>
    </xdr:to>
    <xdr:graphicFrame>
      <xdr:nvGraphicFramePr>
        <xdr:cNvPr id="7" name="Chart 39"/>
        <xdr:cNvGraphicFramePr/>
      </xdr:nvGraphicFramePr>
      <xdr:xfrm>
        <a:off x="8534400" y="16744950"/>
        <a:ext cx="7286625" cy="4953000"/>
      </xdr:xfrm>
      <a:graphic>
        <a:graphicData uri="http://schemas.openxmlformats.org/drawingml/2006/chart">
          <c:chart xmlns:c="http://schemas.openxmlformats.org/drawingml/2006/chart" r:id="rId3"/>
        </a:graphicData>
      </a:graphic>
    </xdr:graphicFrame>
    <xdr:clientData/>
  </xdr:twoCellAnchor>
  <xdr:twoCellAnchor>
    <xdr:from>
      <xdr:col>2</xdr:col>
      <xdr:colOff>542925</xdr:colOff>
      <xdr:row>2</xdr:row>
      <xdr:rowOff>85725</xdr:rowOff>
    </xdr:from>
    <xdr:to>
      <xdr:col>6</xdr:col>
      <xdr:colOff>495300</xdr:colOff>
      <xdr:row>8</xdr:row>
      <xdr:rowOff>19050</xdr:rowOff>
    </xdr:to>
    <xdr:sp>
      <xdr:nvSpPr>
        <xdr:cNvPr id="8" name="AutoShape 289"/>
        <xdr:cNvSpPr>
          <a:spLocks/>
        </xdr:cNvSpPr>
      </xdr:nvSpPr>
      <xdr:spPr>
        <a:xfrm>
          <a:off x="1762125" y="419100"/>
          <a:ext cx="2390775" cy="914400"/>
        </a:xfrm>
        <a:prstGeom prst="wedgeRectCallout">
          <a:avLst>
            <a:gd name="adj1" fmla="val -72708"/>
            <a:gd name="adj2" fmla="val -208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Output of regression add-in with simulation parameters of Alpha = 10; beta1 = -0.25; X=beta2 = 0.15; sigma = 0.10. The low sigma helps you follow the steps of the student project.</a:t>
          </a:r>
        </a:p>
      </xdr:txBody>
    </xdr:sp>
    <xdr:clientData/>
  </xdr:twoCellAnchor>
  <xdr:twoCellAnchor>
    <xdr:from>
      <xdr:col>10</xdr:col>
      <xdr:colOff>114300</xdr:colOff>
      <xdr:row>109</xdr:row>
      <xdr:rowOff>76200</xdr:rowOff>
    </xdr:from>
    <xdr:to>
      <xdr:col>13</xdr:col>
      <xdr:colOff>438150</xdr:colOff>
      <xdr:row>115</xdr:row>
      <xdr:rowOff>28575</xdr:rowOff>
    </xdr:to>
    <xdr:sp>
      <xdr:nvSpPr>
        <xdr:cNvPr id="9" name="AutoShape 290"/>
        <xdr:cNvSpPr>
          <a:spLocks/>
        </xdr:cNvSpPr>
      </xdr:nvSpPr>
      <xdr:spPr>
        <a:xfrm flipH="1">
          <a:off x="6210300" y="17792700"/>
          <a:ext cx="2152650" cy="923925"/>
        </a:xfrm>
        <a:prstGeom prst="wedgeRectCallout">
          <a:avLst>
            <a:gd name="adj1" fmla="val -56199"/>
            <a:gd name="adj2" fmla="val 9742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residual plot of standard deviations by calendar year is used for the project template on heteroscedasticity, not for the project template on parameter stability.</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0.569</cdr:x>
      <cdr:y>0.57675</cdr:y>
    </cdr:from>
    <cdr:to>
      <cdr:x>0.941</cdr:x>
      <cdr:y>0.86975</cdr:y>
    </cdr:to>
    <cdr:sp>
      <cdr:nvSpPr>
        <cdr:cNvPr id="1" name="AutoShape 1"/>
        <cdr:cNvSpPr>
          <a:spLocks/>
        </cdr:cNvSpPr>
      </cdr:nvSpPr>
      <cdr:spPr>
        <a:xfrm>
          <a:off x="4933950" y="3419475"/>
          <a:ext cx="3228975" cy="1743075"/>
        </a:xfrm>
        <a:prstGeom prst="wedgeRectCallout">
          <a:avLst>
            <a:gd name="adj1" fmla="val -65180"/>
            <a:gd name="adj2" fmla="val -27245"/>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The average residual is zero, not a negative value, as the graph seems to imply. Calendar years 1, 2, 3, and 4 have few values; calendar years 11, 12, and 15 have many values.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high stochasticity obscures the pattern. The true residual may be zero everywhere, and the observed figures are random fluctuations. Or the average residual increases from -0.04 in the first seven years to +0.02 in the last seven years, with much random fluctuation. ANOVA tests show we can't reject the null hypothesis that the expected residual is zero everywhere, but that doesn't mean this null hypothesis is the most likely.</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32</xdr:row>
      <xdr:rowOff>9525</xdr:rowOff>
    </xdr:from>
    <xdr:to>
      <xdr:col>13</xdr:col>
      <xdr:colOff>419100</xdr:colOff>
      <xdr:row>40</xdr:row>
      <xdr:rowOff>95250</xdr:rowOff>
    </xdr:to>
    <xdr:sp>
      <xdr:nvSpPr>
        <xdr:cNvPr id="1" name="AutoShape 37"/>
        <xdr:cNvSpPr>
          <a:spLocks/>
        </xdr:cNvSpPr>
      </xdr:nvSpPr>
      <xdr:spPr>
        <a:xfrm>
          <a:off x="4638675" y="5257800"/>
          <a:ext cx="3705225" cy="1381125"/>
        </a:xfrm>
        <a:prstGeom prst="wedgeRectCallout">
          <a:avLst>
            <a:gd name="adj1" fmla="val 68250"/>
            <a:gd name="adj2" fmla="val -52069"/>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Form average residuals and variances by calendar year or development period. This worksheet uses a VBA macro , as documented in the project template. The macro looks for the words RESIDUAL OUTPUT, reads the residuals, and forms the matrix.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Make column headers (0 to 14) and row labels (0 to 14).  Form means and standard deviations for each row and column.  The number of observations differ by row or column. if the unused cells have no entries (not even a zero), Excel forms the means and standard deviations from the used cells only.</a:t>
          </a:r>
        </a:p>
      </xdr:txBody>
    </xdr:sp>
    <xdr:clientData/>
  </xdr:twoCellAnchor>
  <xdr:twoCellAnchor>
    <xdr:from>
      <xdr:col>8</xdr:col>
      <xdr:colOff>342900</xdr:colOff>
      <xdr:row>45</xdr:row>
      <xdr:rowOff>85725</xdr:rowOff>
    </xdr:from>
    <xdr:to>
      <xdr:col>12</xdr:col>
      <xdr:colOff>419100</xdr:colOff>
      <xdr:row>51</xdr:row>
      <xdr:rowOff>0</xdr:rowOff>
    </xdr:to>
    <xdr:sp>
      <xdr:nvSpPr>
        <xdr:cNvPr id="2" name="AutoShape 38"/>
        <xdr:cNvSpPr>
          <a:spLocks/>
        </xdr:cNvSpPr>
      </xdr:nvSpPr>
      <xdr:spPr>
        <a:xfrm>
          <a:off x="5219700" y="7439025"/>
          <a:ext cx="2514600" cy="885825"/>
        </a:xfrm>
        <a:prstGeom prst="wedgeRectCallout">
          <a:avLst>
            <a:gd name="adj1" fmla="val 69699"/>
            <a:gd name="adj2" fmla="val -73657"/>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To form residual plots, select Cells I43:W43 (the means), or Cells I44:W44 (the standard deviations). Click on the Chart Wizard button on the Excel toolbar, press F11, or use the menu bar (Insert → Chart). Lines charts are good for residual plots.</a:t>
          </a:r>
        </a:p>
      </xdr:txBody>
    </xdr:sp>
    <xdr:clientData/>
  </xdr:twoCellAnchor>
  <xdr:twoCellAnchor>
    <xdr:from>
      <xdr:col>6</xdr:col>
      <xdr:colOff>0</xdr:colOff>
      <xdr:row>52</xdr:row>
      <xdr:rowOff>0</xdr:rowOff>
    </xdr:from>
    <xdr:to>
      <xdr:col>20</xdr:col>
      <xdr:colOff>142875</xdr:colOff>
      <xdr:row>88</xdr:row>
      <xdr:rowOff>104775</xdr:rowOff>
    </xdr:to>
    <xdr:graphicFrame>
      <xdr:nvGraphicFramePr>
        <xdr:cNvPr id="3" name="Chart 39"/>
        <xdr:cNvGraphicFramePr/>
      </xdr:nvGraphicFramePr>
      <xdr:xfrm>
        <a:off x="3657600" y="8486775"/>
        <a:ext cx="8677275" cy="5934075"/>
      </xdr:xfrm>
      <a:graphic>
        <a:graphicData uri="http://schemas.openxmlformats.org/drawingml/2006/chart">
          <c:chart xmlns:c="http://schemas.openxmlformats.org/drawingml/2006/chart" r:id="rId1"/>
        </a:graphicData>
      </a:graphic>
    </xdr:graphicFrame>
    <xdr:clientData/>
  </xdr:twoCellAnchor>
  <xdr:twoCellAnchor>
    <xdr:from>
      <xdr:col>3</xdr:col>
      <xdr:colOff>171450</xdr:colOff>
      <xdr:row>26</xdr:row>
      <xdr:rowOff>152400</xdr:rowOff>
    </xdr:from>
    <xdr:to>
      <xdr:col>5</xdr:col>
      <xdr:colOff>533400</xdr:colOff>
      <xdr:row>31</xdr:row>
      <xdr:rowOff>47625</xdr:rowOff>
    </xdr:to>
    <xdr:sp>
      <xdr:nvSpPr>
        <xdr:cNvPr id="4" name="AutoShape 37"/>
        <xdr:cNvSpPr>
          <a:spLocks/>
        </xdr:cNvSpPr>
      </xdr:nvSpPr>
      <xdr:spPr>
        <a:xfrm>
          <a:off x="2000250" y="4429125"/>
          <a:ext cx="1581150" cy="704850"/>
        </a:xfrm>
        <a:prstGeom prst="wedgeRectCallout">
          <a:avLst>
            <a:gd name="adj1" fmla="val -59296"/>
            <a:gd name="adj2" fmla="val -83967"/>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rPr>
            <a:t>The residual  output shows the observation, the fitted Y value, and the residual. The fitted Y value uses the estimators, not the </a:t>
          </a:r>
          <a:r>
            <a:rPr lang="en-US" cap="none" sz="800" b="0" i="0" u="none" baseline="0">
              <a:solidFill>
                <a:srgbClr val="000000"/>
              </a:solidFill>
            </a:rPr>
            <a:t>simulation</a:t>
          </a:r>
          <a:r>
            <a:rPr lang="en-US" cap="none" sz="800" b="0" i="0" u="none" baseline="0">
              <a:solidFill>
                <a:srgbClr val="000000"/>
              </a:solidFill>
            </a:rPr>
            <a:t> parameters.</a:t>
          </a:r>
          <a:r>
            <a:rPr lang="en-US" cap="none" sz="800" b="0" i="0" u="none" baseline="0">
              <a:solidFill>
                <a:srgbClr val="000000"/>
              </a:solidFill>
            </a:rPr>
            <a:t> </a:t>
          </a:r>
        </a:p>
      </xdr:txBody>
    </xdr:sp>
    <xdr:clientData/>
  </xdr:twoCellAnchor>
  <xdr:twoCellAnchor>
    <xdr:from>
      <xdr:col>9</xdr:col>
      <xdr:colOff>581025</xdr:colOff>
      <xdr:row>14</xdr:row>
      <xdr:rowOff>123825</xdr:rowOff>
    </xdr:from>
    <xdr:to>
      <xdr:col>16</xdr:col>
      <xdr:colOff>133350</xdr:colOff>
      <xdr:row>18</xdr:row>
      <xdr:rowOff>95250</xdr:rowOff>
    </xdr:to>
    <xdr:sp>
      <xdr:nvSpPr>
        <xdr:cNvPr id="5" name="AutoShape 37"/>
        <xdr:cNvSpPr>
          <a:spLocks/>
        </xdr:cNvSpPr>
      </xdr:nvSpPr>
      <xdr:spPr>
        <a:xfrm>
          <a:off x="6067425" y="2428875"/>
          <a:ext cx="3819525" cy="628650"/>
        </a:xfrm>
        <a:prstGeom prst="wedgeRectCallout">
          <a:avLst>
            <a:gd name="adj1" fmla="val 19078"/>
            <a:gd name="adj2" fmla="val 183333"/>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The residual plots from the Regression add-in  are scatter plots. They don't show the means or standard deviations.  You must form your own residual plots. This worksheet shows the cell formulas. The VBA macro automates the work.</a:t>
          </a:r>
        </a:p>
      </xdr:txBody>
    </xdr:sp>
    <xdr:clientData/>
  </xdr:twoCellAnchor>
  <xdr:twoCellAnchor>
    <xdr:from>
      <xdr:col>16</xdr:col>
      <xdr:colOff>381000</xdr:colOff>
      <xdr:row>14</xdr:row>
      <xdr:rowOff>114300</xdr:rowOff>
    </xdr:from>
    <xdr:to>
      <xdr:col>22</xdr:col>
      <xdr:colOff>542925</xdr:colOff>
      <xdr:row>17</xdr:row>
      <xdr:rowOff>95250</xdr:rowOff>
    </xdr:to>
    <xdr:sp>
      <xdr:nvSpPr>
        <xdr:cNvPr id="6" name="AutoShape 37"/>
        <xdr:cNvSpPr>
          <a:spLocks/>
        </xdr:cNvSpPr>
      </xdr:nvSpPr>
      <xdr:spPr>
        <a:xfrm>
          <a:off x="10134600" y="2419350"/>
          <a:ext cx="3819525" cy="476250"/>
        </a:xfrm>
        <a:prstGeom prst="wedgeRectCallout">
          <a:avLst>
            <a:gd name="adj1" fmla="val -10347"/>
            <a:gd name="adj2" fmla="val 240000"/>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Comare the residual scatter plots (formed by the regression add-in) with the line graphs below. Verify your work with the scatter plot. Tbe high mean for calendar year 5 and the low mean for calendar year 7 can be seen in the scatter plot.</a:t>
          </a:r>
        </a:p>
      </xdr:txBody>
    </xdr:sp>
    <xdr:clientData/>
  </xdr:twoCellAnchor>
  <xdr:twoCellAnchor>
    <xdr:from>
      <xdr:col>2</xdr:col>
      <xdr:colOff>523875</xdr:colOff>
      <xdr:row>3</xdr:row>
      <xdr:rowOff>57150</xdr:rowOff>
    </xdr:from>
    <xdr:to>
      <xdr:col>8</xdr:col>
      <xdr:colOff>485775</xdr:colOff>
      <xdr:row>8</xdr:row>
      <xdr:rowOff>152400</xdr:rowOff>
    </xdr:to>
    <xdr:sp>
      <xdr:nvSpPr>
        <xdr:cNvPr id="7" name="AutoShape 37"/>
        <xdr:cNvSpPr>
          <a:spLocks/>
        </xdr:cNvSpPr>
      </xdr:nvSpPr>
      <xdr:spPr>
        <a:xfrm>
          <a:off x="1743075" y="552450"/>
          <a:ext cx="3619500" cy="914400"/>
        </a:xfrm>
        <a:prstGeom prst="wedgeRectCallout">
          <a:avLst>
            <a:gd name="adj1" fmla="val -64472"/>
            <a:gd name="adj2" fmla="val 1041"/>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The standard error should agree with the chosen sigma.  If it does not, you have made an error in the random numbers or random draws from a normal distribution. The numberof observations should agree with your simulation.  If it does not, you may have used the wrong range for the regression data points.</a:t>
          </a:r>
          <a:r>
            <a:rPr lang="en-US" cap="none" sz="1000" b="0" i="0" u="none" baseline="0">
              <a:solidFill>
                <a:srgbClr val="000000"/>
              </a:solidFill>
            </a:rPr>
            <a:t> </a:t>
          </a:r>
        </a:p>
      </xdr:txBody>
    </xdr:sp>
    <xdr:clientData/>
  </xdr:twoCellAnchor>
  <xdr:twoCellAnchor>
    <xdr:from>
      <xdr:col>14</xdr:col>
      <xdr:colOff>190500</xdr:colOff>
      <xdr:row>45</xdr:row>
      <xdr:rowOff>38100</xdr:rowOff>
    </xdr:from>
    <xdr:to>
      <xdr:col>19</xdr:col>
      <xdr:colOff>171450</xdr:colOff>
      <xdr:row>52</xdr:row>
      <xdr:rowOff>19050</xdr:rowOff>
    </xdr:to>
    <xdr:sp>
      <xdr:nvSpPr>
        <xdr:cNvPr id="8" name="AutoShape 316"/>
        <xdr:cNvSpPr>
          <a:spLocks/>
        </xdr:cNvSpPr>
      </xdr:nvSpPr>
      <xdr:spPr>
        <a:xfrm>
          <a:off x="8724900" y="7391400"/>
          <a:ext cx="3028950" cy="1114425"/>
        </a:xfrm>
        <a:prstGeom prst="wedgeRectCallout">
          <a:avLst>
            <a:gd name="adj1" fmla="val -80819"/>
            <a:gd name="adj2" fmla="val -2692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instructions in other call-outs are done by the VBA macro. If you are satisfied with the residual plots drawn by the macro, that's fine. If you want to form other plots, using other category axes (such as actual years), other figures (such as variances), or other formatting, follow the instructions in the call-outs.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104775</xdr:rowOff>
    </xdr:from>
    <xdr:to>
      <xdr:col>5</xdr:col>
      <xdr:colOff>114300</xdr:colOff>
      <xdr:row>17</xdr:row>
      <xdr:rowOff>76200</xdr:rowOff>
    </xdr:to>
    <xdr:sp>
      <xdr:nvSpPr>
        <xdr:cNvPr id="1" name="Rectangular Callout 4"/>
        <xdr:cNvSpPr>
          <a:spLocks/>
        </xdr:cNvSpPr>
      </xdr:nvSpPr>
      <xdr:spPr>
        <a:xfrm>
          <a:off x="1219200" y="1800225"/>
          <a:ext cx="1943100" cy="1104900"/>
        </a:xfrm>
        <a:prstGeom prst="wedgeRectCallout">
          <a:avLst>
            <a:gd name="adj1" fmla="val 112254"/>
            <a:gd name="adj2" fmla="val 83620"/>
          </a:avLst>
        </a:prstGeom>
        <a:solidFill>
          <a:srgbClr val="FFFFFF"/>
        </a:solidFill>
        <a:ln w="9525"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The Excel RAND built in function gives a random number from a uniform distribution on (0,1). The next two columns convert this to a random draw from a normal distribution.</a:t>
          </a:r>
        </a:p>
      </xdr:txBody>
    </xdr:sp>
    <xdr:clientData/>
  </xdr:twoCellAnchor>
  <xdr:twoCellAnchor>
    <xdr:from>
      <xdr:col>5</xdr:col>
      <xdr:colOff>552450</xdr:colOff>
      <xdr:row>9</xdr:row>
      <xdr:rowOff>0</xdr:rowOff>
    </xdr:from>
    <xdr:to>
      <xdr:col>9</xdr:col>
      <xdr:colOff>57150</xdr:colOff>
      <xdr:row>16</xdr:row>
      <xdr:rowOff>85725</xdr:rowOff>
    </xdr:to>
    <xdr:sp>
      <xdr:nvSpPr>
        <xdr:cNvPr id="2" name="Rectangular Callout 5"/>
        <xdr:cNvSpPr>
          <a:spLocks/>
        </xdr:cNvSpPr>
      </xdr:nvSpPr>
      <xdr:spPr>
        <a:xfrm>
          <a:off x="3600450" y="1533525"/>
          <a:ext cx="1943100" cy="1219200"/>
        </a:xfrm>
        <a:prstGeom prst="wedgeRectCallout">
          <a:avLst>
            <a:gd name="adj1" fmla="val 23527"/>
            <a:gd name="adj2" fmla="val 93750"/>
          </a:avLst>
        </a:prstGeom>
        <a:solidFill>
          <a:srgbClr val="FFFFFF"/>
        </a:solidFill>
        <a:ln w="9525"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The NORMSINV built in function is the inverse of the CDF of the standard mormal distribution. It converts a random number between 0 and 1 to a a random draw from a standard normal distribution.</a:t>
          </a:r>
        </a:p>
      </xdr:txBody>
    </xdr:sp>
    <xdr:clientData/>
  </xdr:twoCellAnchor>
  <xdr:twoCellAnchor>
    <xdr:from>
      <xdr:col>9</xdr:col>
      <xdr:colOff>295275</xdr:colOff>
      <xdr:row>9</xdr:row>
      <xdr:rowOff>0</xdr:rowOff>
    </xdr:from>
    <xdr:to>
      <xdr:col>14</xdr:col>
      <xdr:colOff>38100</xdr:colOff>
      <xdr:row>15</xdr:row>
      <xdr:rowOff>133350</xdr:rowOff>
    </xdr:to>
    <xdr:sp>
      <xdr:nvSpPr>
        <xdr:cNvPr id="3" name="Rectangular Callout 6"/>
        <xdr:cNvSpPr>
          <a:spLocks/>
        </xdr:cNvSpPr>
      </xdr:nvSpPr>
      <xdr:spPr>
        <a:xfrm>
          <a:off x="5781675" y="1533525"/>
          <a:ext cx="2790825" cy="1104900"/>
        </a:xfrm>
        <a:prstGeom prst="wedgeRectCallout">
          <a:avLst>
            <a:gd name="adj1" fmla="val -54435"/>
            <a:gd name="adj2" fmla="val 106898"/>
          </a:avLst>
        </a:prstGeom>
        <a:solidFill>
          <a:srgbClr val="FFFFFF"/>
        </a:solidFill>
        <a:ln w="9525"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The ERROR column multiplies the random draw from a standard normal distribution by the value of sigma. You can combine three columns into one:  =sigma*normsinv(rand)). You can also form random numbers of various sorts from the analysis pack add-in.</a:t>
          </a:r>
        </a:p>
      </xdr:txBody>
    </xdr:sp>
    <xdr:clientData/>
  </xdr:twoCellAnchor>
  <xdr:twoCellAnchor>
    <xdr:from>
      <xdr:col>11</xdr:col>
      <xdr:colOff>123825</xdr:colOff>
      <xdr:row>22</xdr:row>
      <xdr:rowOff>85725</xdr:rowOff>
    </xdr:from>
    <xdr:to>
      <xdr:col>18</xdr:col>
      <xdr:colOff>57150</xdr:colOff>
      <xdr:row>35</xdr:row>
      <xdr:rowOff>76200</xdr:rowOff>
    </xdr:to>
    <xdr:sp>
      <xdr:nvSpPr>
        <xdr:cNvPr id="4" name="AutoShape 5"/>
        <xdr:cNvSpPr>
          <a:spLocks/>
        </xdr:cNvSpPr>
      </xdr:nvSpPr>
      <xdr:spPr>
        <a:xfrm>
          <a:off x="6829425" y="3762375"/>
          <a:ext cx="4200525" cy="2095500"/>
        </a:xfrm>
        <a:prstGeom prst="wedgeRectCallout">
          <a:avLst>
            <a:gd name="adj1" fmla="val -67231"/>
            <a:gd name="adj2" fmla="val -7273"/>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x1 is the development period; x2 is the calendar year.  Column F shows the non-stochastic value of Y, based on the chosen simulation parameters.  Verify these before using the multiple regression equation.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random numbers and random draws from a normal distribution are formed the same way for each regression.  The error term is the random draw times sigma.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Y value in Column B is the non-stochastic value </a:t>
          </a:r>
          <a:r>
            <a:rPr lang="en-US" cap="none" sz="800" b="1" i="0" u="none" baseline="0">
              <a:solidFill>
                <a:srgbClr val="000000"/>
              </a:solidFill>
              <a:latin typeface="Arial"/>
              <a:ea typeface="Arial"/>
              <a:cs typeface="Arial"/>
            </a:rPr>
            <a:t>plus</a:t>
          </a:r>
          <a:r>
            <a:rPr lang="en-US" cap="none" sz="800" b="0" i="0" u="none" baseline="0">
              <a:solidFill>
                <a:srgbClr val="000000"/>
              </a:solidFill>
              <a:latin typeface="Arial"/>
              <a:ea typeface="Arial"/>
              <a:cs typeface="Arial"/>
            </a:rPr>
            <a:t> the error term.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To change the spreadsheet, chose other values for the standard error, the intercept, the geometric decay, and the inflation rate.  These are named variables.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Set calculation to manual.  Recalculate the spreadsheet by pressing F9. If calcluation is automatic, the spread-sheet re-calculates whenever you press the enter key.</a:t>
          </a:r>
        </a:p>
      </xdr:txBody>
    </xdr:sp>
    <xdr:clientData/>
  </xdr:twoCellAnchor>
  <xdr:twoCellAnchor>
    <xdr:from>
      <xdr:col>11</xdr:col>
      <xdr:colOff>219075</xdr:colOff>
      <xdr:row>38</xdr:row>
      <xdr:rowOff>9525</xdr:rowOff>
    </xdr:from>
    <xdr:to>
      <xdr:col>14</xdr:col>
      <xdr:colOff>266700</xdr:colOff>
      <xdr:row>45</xdr:row>
      <xdr:rowOff>28575</xdr:rowOff>
    </xdr:to>
    <xdr:sp>
      <xdr:nvSpPr>
        <xdr:cNvPr id="5" name="AutoShape 6"/>
        <xdr:cNvSpPr>
          <a:spLocks/>
        </xdr:cNvSpPr>
      </xdr:nvSpPr>
      <xdr:spPr>
        <a:xfrm>
          <a:off x="6924675" y="6276975"/>
          <a:ext cx="1876425" cy="1152525"/>
        </a:xfrm>
        <a:prstGeom prst="wedgeRectCallout">
          <a:avLst>
            <a:gd name="adj1" fmla="val -88578"/>
            <a:gd name="adj2" fmla="val 27685"/>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Verify the figures as you proceed.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E(Y) = alpha + X1 * beta1 + X2 * beta2.
</a:t>
          </a:r>
          <a:r>
            <a:rPr lang="en-US" cap="none" sz="800" b="0" i="0" u="none" baseline="0">
              <a:solidFill>
                <a:srgbClr val="000000"/>
              </a:solidFill>
              <a:latin typeface="Arial"/>
              <a:ea typeface="Arial"/>
              <a:cs typeface="Arial"/>
            </a:rPr>
            <a:t>Average(RAND) = 0.5
</a:t>
          </a:r>
          <a:r>
            <a:rPr lang="en-US" cap="none" sz="800" b="0" i="0" u="none" baseline="0">
              <a:solidFill>
                <a:srgbClr val="000000"/>
              </a:solidFill>
              <a:latin typeface="Arial"/>
              <a:ea typeface="Arial"/>
              <a:cs typeface="Arial"/>
            </a:rPr>
            <a:t>Average(NORMSINV) = 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sigma = 0, Y = E(Y).</a:t>
          </a:r>
        </a:p>
      </xdr:txBody>
    </xdr:sp>
    <xdr:clientData/>
  </xdr:twoCellAnchor>
  <xdr:twoCellAnchor>
    <xdr:from>
      <xdr:col>11</xdr:col>
      <xdr:colOff>180975</xdr:colOff>
      <xdr:row>50</xdr:row>
      <xdr:rowOff>28575</xdr:rowOff>
    </xdr:from>
    <xdr:to>
      <xdr:col>14</xdr:col>
      <xdr:colOff>180975</xdr:colOff>
      <xdr:row>55</xdr:row>
      <xdr:rowOff>38100</xdr:rowOff>
    </xdr:to>
    <xdr:sp>
      <xdr:nvSpPr>
        <xdr:cNvPr id="6" name="AutoShape 7"/>
        <xdr:cNvSpPr>
          <a:spLocks/>
        </xdr:cNvSpPr>
      </xdr:nvSpPr>
      <xdr:spPr>
        <a:xfrm>
          <a:off x="6886575" y="8239125"/>
          <a:ext cx="1828800" cy="819150"/>
        </a:xfrm>
        <a:prstGeom prst="wedgeRectCallout">
          <a:avLst>
            <a:gd name="adj1" fmla="val -91148"/>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observations are in accident year by development period order. You can code this order yourself, or you can use the VBA macro.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worksheets/sheet1.xml><?xml version="1.0" encoding="utf-8"?>
<worksheet xmlns="http://schemas.openxmlformats.org/spreadsheetml/2006/main" xmlns:r="http://schemas.openxmlformats.org/officeDocument/2006/relationships">
  <sheetPr codeName="Sheet3"/>
  <dimension ref="A1:Z164"/>
  <sheetViews>
    <sheetView tabSelected="1" zoomScalePageLayoutView="0" workbookViewId="0" topLeftCell="A122">
      <selection activeCell="M124" sqref="M124"/>
    </sheetView>
  </sheetViews>
  <sheetFormatPr defaultColWidth="9.140625" defaultRowHeight="12.75"/>
  <sheetData>
    <row r="1" ht="12.75">
      <c r="A1" t="s">
        <v>8</v>
      </c>
    </row>
    <row r="2" ht="13.5" thickBot="1"/>
    <row r="3" spans="1:2" ht="12.75">
      <c r="A3" s="4" t="s">
        <v>9</v>
      </c>
      <c r="B3" s="4"/>
    </row>
    <row r="4" spans="1:2" ht="12.75">
      <c r="A4" s="1" t="s">
        <v>10</v>
      </c>
      <c r="B4" s="1">
        <v>0.9926631043564453</v>
      </c>
    </row>
    <row r="5" spans="1:2" ht="12.75">
      <c r="A5" s="1" t="s">
        <v>11</v>
      </c>
      <c r="B5" s="1">
        <v>0.9853800387505751</v>
      </c>
    </row>
    <row r="6" spans="1:2" ht="12.75">
      <c r="A6" s="1" t="s">
        <v>12</v>
      </c>
      <c r="B6" s="1">
        <v>0.9851301248830635</v>
      </c>
    </row>
    <row r="7" spans="1:2" ht="12.75">
      <c r="A7" s="1" t="s">
        <v>13</v>
      </c>
      <c r="B7" s="1">
        <v>0.09728223458064228</v>
      </c>
    </row>
    <row r="8" spans="1:2" ht="13.5" thickBot="1">
      <c r="A8" s="2" t="s">
        <v>14</v>
      </c>
      <c r="B8" s="2">
        <v>120</v>
      </c>
    </row>
    <row r="10" ht="13.5" thickBot="1">
      <c r="A10" t="s">
        <v>15</v>
      </c>
    </row>
    <row r="11" spans="1:6" ht="12.75">
      <c r="A11" s="3"/>
      <c r="B11" s="3" t="s">
        <v>20</v>
      </c>
      <c r="C11" s="3" t="s">
        <v>21</v>
      </c>
      <c r="D11" s="3" t="s">
        <v>22</v>
      </c>
      <c r="E11" s="3" t="s">
        <v>23</v>
      </c>
      <c r="F11" s="3" t="s">
        <v>24</v>
      </c>
    </row>
    <row r="12" spans="1:6" ht="12.75">
      <c r="A12" s="1" t="s">
        <v>16</v>
      </c>
      <c r="B12" s="1">
        <v>2</v>
      </c>
      <c r="C12" s="1">
        <v>74.62949042176908</v>
      </c>
      <c r="D12" s="1">
        <v>37.31474521088454</v>
      </c>
      <c r="E12" s="1">
        <v>3942.8785947826104</v>
      </c>
      <c r="F12" s="1">
        <v>4.4601961516003426E-108</v>
      </c>
    </row>
    <row r="13" spans="1:6" ht="12.75">
      <c r="A13" s="1" t="s">
        <v>17</v>
      </c>
      <c r="B13" s="1">
        <v>117</v>
      </c>
      <c r="C13" s="1">
        <v>1.1072684803053643</v>
      </c>
      <c r="D13" s="1">
        <v>0.009463833165003113</v>
      </c>
      <c r="E13" s="1"/>
      <c r="F13" s="1"/>
    </row>
    <row r="14" spans="1:6" ht="13.5" thickBot="1">
      <c r="A14" s="2" t="s">
        <v>18</v>
      </c>
      <c r="B14" s="2">
        <v>119</v>
      </c>
      <c r="C14" s="2">
        <v>75.73675890207444</v>
      </c>
      <c r="D14" s="2"/>
      <c r="E14" s="2"/>
      <c r="F14" s="2"/>
    </row>
    <row r="15" ht="13.5" thickBot="1"/>
    <row r="16" spans="1:11" ht="12.75">
      <c r="A16" s="3"/>
      <c r="B16" s="3" t="s">
        <v>25</v>
      </c>
      <c r="C16" s="3" t="s">
        <v>13</v>
      </c>
      <c r="D16" s="3" t="s">
        <v>26</v>
      </c>
      <c r="E16" s="3" t="s">
        <v>27</v>
      </c>
      <c r="F16" s="3" t="s">
        <v>28</v>
      </c>
      <c r="G16" s="3" t="s">
        <v>29</v>
      </c>
      <c r="H16" s="3"/>
      <c r="I16" s="3" t="s">
        <v>30</v>
      </c>
      <c r="J16" s="3"/>
      <c r="K16" s="3" t="s">
        <v>31</v>
      </c>
    </row>
    <row r="17" spans="1:11" ht="12.75">
      <c r="A17" s="1" t="s">
        <v>19</v>
      </c>
      <c r="B17" s="1">
        <v>10.00345891981928</v>
      </c>
      <c r="C17" s="1">
        <v>0.024463202440999313</v>
      </c>
      <c r="D17" s="1">
        <v>408.9186174191936</v>
      </c>
      <c r="E17" s="1">
        <v>1.8908430319302487E-186</v>
      </c>
      <c r="F17" s="1">
        <v>9.955010830916827</v>
      </c>
      <c r="G17" s="1">
        <v>10.051907008721734</v>
      </c>
      <c r="H17" s="1"/>
      <c r="I17" s="1">
        <v>9.955010830916827</v>
      </c>
      <c r="J17" s="1"/>
      <c r="K17" s="1">
        <v>10.051907008721734</v>
      </c>
    </row>
    <row r="18" spans="1:11" ht="12.75">
      <c r="A18" s="1" t="s">
        <v>0</v>
      </c>
      <c r="B18" s="1">
        <v>-0.24893688470762265</v>
      </c>
      <c r="C18" s="1">
        <v>0.0028200710946701705</v>
      </c>
      <c r="D18" s="1">
        <v>-88.27326558472377</v>
      </c>
      <c r="E18" s="1">
        <v>6.581382841631962E-109</v>
      </c>
      <c r="F18" s="1">
        <v>-0.2545218875475142</v>
      </c>
      <c r="G18" s="1">
        <v>-0.2433518818677311</v>
      </c>
      <c r="H18" s="1"/>
      <c r="I18" s="1">
        <v>-0.2545218875475142</v>
      </c>
      <c r="J18" s="1"/>
      <c r="K18" s="1">
        <v>-0.2433518818677311</v>
      </c>
    </row>
    <row r="19" spans="1:11" ht="13.5" thickBot="1">
      <c r="A19" s="2" t="s">
        <v>1</v>
      </c>
      <c r="B19" s="2">
        <v>0.14809498880079705</v>
      </c>
      <c r="C19" s="2">
        <v>0.0028200710946701723</v>
      </c>
      <c r="D19" s="2">
        <v>52.51462953564929</v>
      </c>
      <c r="E19" s="2">
        <v>3.437431704089425E-83</v>
      </c>
      <c r="F19" s="2">
        <v>0.1425099859609055</v>
      </c>
      <c r="G19" s="2">
        <v>0.1536799916406886</v>
      </c>
      <c r="H19" s="2"/>
      <c r="I19" s="2">
        <v>0.1425099859609055</v>
      </c>
      <c r="J19" s="2"/>
      <c r="K19" s="2">
        <v>0.1536799916406886</v>
      </c>
    </row>
    <row r="42" ht="12.75">
      <c r="A42" t="s">
        <v>32</v>
      </c>
    </row>
    <row r="43" spans="7:26" ht="13.5" thickBot="1">
      <c r="G43" s="5" t="s">
        <v>67</v>
      </c>
      <c r="H43" s="5"/>
      <c r="I43" t="s">
        <v>70</v>
      </c>
      <c r="J43" t="s">
        <v>69</v>
      </c>
      <c r="L43">
        <v>0</v>
      </c>
      <c r="M43">
        <f>+L43+1</f>
        <v>1</v>
      </c>
      <c r="N43">
        <f aca="true" t="shared" si="0" ref="N43:Z43">+M43+1</f>
        <v>2</v>
      </c>
      <c r="O43">
        <f t="shared" si="0"/>
        <v>3</v>
      </c>
      <c r="P43">
        <f t="shared" si="0"/>
        <v>4</v>
      </c>
      <c r="Q43">
        <f t="shared" si="0"/>
        <v>5</v>
      </c>
      <c r="R43">
        <f t="shared" si="0"/>
        <v>6</v>
      </c>
      <c r="S43">
        <f t="shared" si="0"/>
        <v>7</v>
      </c>
      <c r="T43">
        <f t="shared" si="0"/>
        <v>8</v>
      </c>
      <c r="U43">
        <f t="shared" si="0"/>
        <v>9</v>
      </c>
      <c r="V43">
        <f t="shared" si="0"/>
        <v>10</v>
      </c>
      <c r="W43">
        <f t="shared" si="0"/>
        <v>11</v>
      </c>
      <c r="X43">
        <f t="shared" si="0"/>
        <v>12</v>
      </c>
      <c r="Y43">
        <f t="shared" si="0"/>
        <v>13</v>
      </c>
      <c r="Z43">
        <f t="shared" si="0"/>
        <v>14</v>
      </c>
    </row>
    <row r="44" spans="1:26" ht="12.75">
      <c r="A44" s="3" t="s">
        <v>33</v>
      </c>
      <c r="B44" s="3" t="s">
        <v>36</v>
      </c>
      <c r="C44" s="3" t="s">
        <v>34</v>
      </c>
      <c r="D44" s="3" t="s">
        <v>45</v>
      </c>
      <c r="E44" s="5" t="s">
        <v>46</v>
      </c>
      <c r="F44" s="5" t="s">
        <v>47</v>
      </c>
      <c r="G44" s="5" t="s">
        <v>68</v>
      </c>
      <c r="H44" s="5"/>
      <c r="I44" s="11">
        <f>STDEV(L44:Z44)</f>
        <v>0.12420033547426428</v>
      </c>
      <c r="J44" s="11">
        <f>AVERAGE(L44:Z44)</f>
        <v>-0.007936186853846887</v>
      </c>
      <c r="K44" s="12">
        <v>0</v>
      </c>
      <c r="L44" s="11">
        <f aca="true" t="shared" si="1" ref="L44:Z58">IF(L$43&gt;=$K44,INDEX($C:$C,MATCH($K44&amp;"x"&amp;L$43,$G:$G,0)),"")</f>
        <v>0.06872854541152407</v>
      </c>
      <c r="M44" s="11">
        <f t="shared" si="1"/>
        <v>0.10498833415350894</v>
      </c>
      <c r="N44" s="11">
        <f t="shared" si="1"/>
        <v>-0.1372782781710864</v>
      </c>
      <c r="O44" s="11">
        <f t="shared" si="1"/>
        <v>-0.1389401904102776</v>
      </c>
      <c r="P44" s="11">
        <f t="shared" si="1"/>
        <v>-0.03090457970910343</v>
      </c>
      <c r="Q44" s="11">
        <f t="shared" si="1"/>
        <v>0.09629267973157418</v>
      </c>
      <c r="R44" s="11">
        <f t="shared" si="1"/>
        <v>0.14563686088012062</v>
      </c>
      <c r="S44" s="11">
        <f t="shared" si="1"/>
        <v>0.07543352047379415</v>
      </c>
      <c r="T44" s="11">
        <f t="shared" si="1"/>
        <v>-0.07164282398473176</v>
      </c>
      <c r="U44" s="11">
        <f t="shared" si="1"/>
        <v>0.05447582295805553</v>
      </c>
      <c r="V44" s="11">
        <f t="shared" si="1"/>
        <v>-0.24404802362302647</v>
      </c>
      <c r="W44" s="11">
        <f t="shared" si="1"/>
        <v>-0.03269913502511912</v>
      </c>
      <c r="X44" s="11">
        <f t="shared" si="1"/>
        <v>0.14158867274480436</v>
      </c>
      <c r="Y44" s="11">
        <f t="shared" si="1"/>
        <v>-0.1888131613340125</v>
      </c>
      <c r="Z44" s="11">
        <f t="shared" si="1"/>
        <v>0.03813895309627213</v>
      </c>
    </row>
    <row r="45" spans="1:26" ht="12.75">
      <c r="A45" s="1">
        <v>1</v>
      </c>
      <c r="B45" s="1">
        <v>10.00345891981928</v>
      </c>
      <c r="C45" s="1">
        <v>0.06872854541152407</v>
      </c>
      <c r="D45" s="1">
        <v>0.7124988447089086</v>
      </c>
      <c r="E45">
        <v>0</v>
      </c>
      <c r="F45">
        <v>0</v>
      </c>
      <c r="G45" t="str">
        <f aca="true" t="shared" si="2" ref="G45:G76">E45&amp;"x"&amp;F45</f>
        <v>0x0</v>
      </c>
      <c r="I45" s="11">
        <f aca="true" t="shared" si="3" ref="I45:I57">STDEV(L45:Z45)</f>
        <v>0.07005726329817948</v>
      </c>
      <c r="J45" s="11">
        <f aca="true" t="shared" si="4" ref="J45:J58">AVERAGE(L45:Z45)</f>
        <v>0.00031766610128209597</v>
      </c>
      <c r="K45" s="12">
        <f>+K44+1</f>
        <v>1</v>
      </c>
      <c r="L45" s="11">
        <f t="shared" si="1"/>
      </c>
      <c r="M45" s="11">
        <f t="shared" si="1"/>
        <v>0.0918620271500572</v>
      </c>
      <c r="N45" s="11">
        <f t="shared" si="1"/>
        <v>0.02776421538494489</v>
      </c>
      <c r="O45" s="11">
        <f t="shared" si="1"/>
        <v>-0.02980010333668659</v>
      </c>
      <c r="P45" s="11">
        <f t="shared" si="1"/>
        <v>-0.010537409875754022</v>
      </c>
      <c r="Q45" s="11">
        <f t="shared" si="1"/>
        <v>-0.014750886586973877</v>
      </c>
      <c r="R45" s="11">
        <f t="shared" si="1"/>
        <v>-0.08269568335970234</v>
      </c>
      <c r="S45" s="11">
        <f t="shared" si="1"/>
        <v>0.0506656002714152</v>
      </c>
      <c r="T45" s="11">
        <f t="shared" si="1"/>
        <v>-0.1401627619478969</v>
      </c>
      <c r="U45" s="11">
        <f t="shared" si="1"/>
        <v>-0.03888775163773772</v>
      </c>
      <c r="V45" s="11">
        <f t="shared" si="1"/>
        <v>-0.045665865990793364</v>
      </c>
      <c r="W45" s="11">
        <f t="shared" si="1"/>
        <v>0.03377651684640526</v>
      </c>
      <c r="X45" s="11">
        <f t="shared" si="1"/>
        <v>0.0065599303849595</v>
      </c>
      <c r="Y45" s="11">
        <f t="shared" si="1"/>
        <v>0.017624911626390016</v>
      </c>
      <c r="Z45" s="11">
        <f t="shared" si="1"/>
        <v>0.1386945864893221</v>
      </c>
    </row>
    <row r="46" spans="1:26" ht="12.75">
      <c r="A46" s="1">
        <v>2</v>
      </c>
      <c r="B46" s="1">
        <v>9.902617023912454</v>
      </c>
      <c r="C46" s="1">
        <v>0.0918620271500572</v>
      </c>
      <c r="D46" s="1">
        <v>0.9523202888280471</v>
      </c>
      <c r="E46">
        <v>1</v>
      </c>
      <c r="F46">
        <v>1</v>
      </c>
      <c r="G46" t="str">
        <f t="shared" si="2"/>
        <v>1x1</v>
      </c>
      <c r="I46" s="11">
        <f t="shared" si="3"/>
        <v>0.09694133103026295</v>
      </c>
      <c r="J46" s="11">
        <f t="shared" si="4"/>
        <v>0.025313255139323178</v>
      </c>
      <c r="K46" s="12">
        <f aca="true" t="shared" si="5" ref="K46:K58">+K45+1</f>
        <v>2</v>
      </c>
      <c r="L46" s="11">
        <f t="shared" si="1"/>
      </c>
      <c r="M46" s="11">
        <f t="shared" si="1"/>
      </c>
      <c r="N46" s="11">
        <f t="shared" si="1"/>
        <v>-0.01593693056969059</v>
      </c>
      <c r="O46" s="11">
        <f t="shared" si="1"/>
        <v>0.06965818937680801</v>
      </c>
      <c r="P46" s="11">
        <f t="shared" si="1"/>
        <v>0.12006507466681349</v>
      </c>
      <c r="Q46" s="11">
        <f t="shared" si="1"/>
        <v>-0.04607823516026244</v>
      </c>
      <c r="R46" s="11">
        <f t="shared" si="1"/>
        <v>-0.07756792630719644</v>
      </c>
      <c r="S46" s="11">
        <f t="shared" si="1"/>
        <v>-0.015975502119220053</v>
      </c>
      <c r="T46" s="11">
        <f t="shared" si="1"/>
        <v>-0.026595346840867506</v>
      </c>
      <c r="U46" s="11">
        <f t="shared" si="1"/>
        <v>-0.012177152998653185</v>
      </c>
      <c r="V46" s="11">
        <f t="shared" si="1"/>
        <v>0.0560751191733484</v>
      </c>
      <c r="W46" s="11">
        <f t="shared" si="1"/>
        <v>-0.0607188093655342</v>
      </c>
      <c r="X46" s="11">
        <f t="shared" si="1"/>
        <v>-0.005464341834741759</v>
      </c>
      <c r="Y46" s="11">
        <f t="shared" si="1"/>
        <v>0.05706274941081091</v>
      </c>
      <c r="Z46" s="11">
        <f t="shared" si="1"/>
        <v>0.28672542937958667</v>
      </c>
    </row>
    <row r="47" spans="1:26" ht="12.75">
      <c r="A47" s="1">
        <v>3</v>
      </c>
      <c r="B47" s="1">
        <v>9.80177512800563</v>
      </c>
      <c r="C47" s="1">
        <v>-0.01593693056969059</v>
      </c>
      <c r="D47" s="1">
        <v>-0.16521584373887643</v>
      </c>
      <c r="E47">
        <v>2</v>
      </c>
      <c r="F47">
        <v>2</v>
      </c>
      <c r="G47" t="str">
        <f t="shared" si="2"/>
        <v>2x2</v>
      </c>
      <c r="I47" s="11">
        <f t="shared" si="3"/>
        <v>0.0865180575234215</v>
      </c>
      <c r="J47" s="11">
        <f t="shared" si="4"/>
        <v>-0.005931924061781076</v>
      </c>
      <c r="K47" s="12">
        <f t="shared" si="5"/>
        <v>3</v>
      </c>
      <c r="L47" s="11">
        <f t="shared" si="1"/>
      </c>
      <c r="M47" s="11">
        <f t="shared" si="1"/>
      </c>
      <c r="N47" s="11">
        <f t="shared" si="1"/>
      </c>
      <c r="O47" s="11">
        <f t="shared" si="1"/>
        <v>-0.07762433093414245</v>
      </c>
      <c r="P47" s="11">
        <f t="shared" si="1"/>
        <v>0.00105948715755666</v>
      </c>
      <c r="Q47" s="11">
        <f t="shared" si="1"/>
        <v>-0.06422922025895517</v>
      </c>
      <c r="R47" s="11">
        <f t="shared" si="1"/>
        <v>0.0843448662607198</v>
      </c>
      <c r="S47" s="11">
        <f t="shared" si="1"/>
        <v>-0.006329846584087306</v>
      </c>
      <c r="T47" s="11">
        <f t="shared" si="1"/>
        <v>0.0030566188887899415</v>
      </c>
      <c r="U47" s="11">
        <f t="shared" si="1"/>
        <v>0.07594454097110415</v>
      </c>
      <c r="V47" s="11">
        <f t="shared" si="1"/>
        <v>-0.1940608710102545</v>
      </c>
      <c r="W47" s="11">
        <f t="shared" si="1"/>
        <v>-0.017368552041109098</v>
      </c>
      <c r="X47" s="11">
        <f t="shared" si="1"/>
        <v>0.0022457648084230897</v>
      </c>
      <c r="Y47" s="11">
        <f t="shared" si="1"/>
        <v>0.14543788292933613</v>
      </c>
      <c r="Z47" s="11">
        <f t="shared" si="1"/>
        <v>-0.023659428928754167</v>
      </c>
    </row>
    <row r="48" spans="1:26" ht="12.75">
      <c r="A48" s="1">
        <v>4</v>
      </c>
      <c r="B48" s="1">
        <v>9.700933232098803</v>
      </c>
      <c r="C48" s="1">
        <v>-0.07762433093414245</v>
      </c>
      <c r="D48" s="1">
        <v>-0.804720160752956</v>
      </c>
      <c r="E48">
        <v>3</v>
      </c>
      <c r="F48">
        <v>3</v>
      </c>
      <c r="G48" t="str">
        <f t="shared" si="2"/>
        <v>3x3</v>
      </c>
      <c r="I48" s="11">
        <f t="shared" si="3"/>
        <v>0.08514501395264441</v>
      </c>
      <c r="J48" s="11">
        <f t="shared" si="4"/>
        <v>-0.002332758483035814</v>
      </c>
      <c r="K48" s="12">
        <f t="shared" si="5"/>
        <v>4</v>
      </c>
      <c r="L48" s="11">
        <f t="shared" si="1"/>
      </c>
      <c r="M48" s="11">
        <f t="shared" si="1"/>
      </c>
      <c r="N48" s="11">
        <f t="shared" si="1"/>
      </c>
      <c r="O48" s="11">
        <f t="shared" si="1"/>
      </c>
      <c r="P48" s="11">
        <f t="shared" si="1"/>
        <v>0.022841590192664185</v>
      </c>
      <c r="Q48" s="11">
        <f t="shared" si="1"/>
        <v>0.006548187652956727</v>
      </c>
      <c r="R48" s="11">
        <f t="shared" si="1"/>
        <v>0.0729972072572771</v>
      </c>
      <c r="S48" s="11">
        <f t="shared" si="1"/>
        <v>0.01240821977385842</v>
      </c>
      <c r="T48" s="11">
        <f t="shared" si="1"/>
        <v>-0.02026322030089389</v>
      </c>
      <c r="U48" s="11">
        <f t="shared" si="1"/>
        <v>0.1527798436145993</v>
      </c>
      <c r="V48" s="11">
        <f t="shared" si="1"/>
        <v>-0.03732312771034785</v>
      </c>
      <c r="W48" s="11">
        <f t="shared" si="1"/>
        <v>-0.04246910956774386</v>
      </c>
      <c r="X48" s="11">
        <f t="shared" si="1"/>
        <v>-0.13547440077652873</v>
      </c>
      <c r="Y48" s="11">
        <f t="shared" si="1"/>
        <v>-0.1277016989434383</v>
      </c>
      <c r="Z48" s="11">
        <f t="shared" si="1"/>
        <v>0.06999616549420296</v>
      </c>
    </row>
    <row r="49" spans="1:26" ht="12.75">
      <c r="A49" s="1">
        <v>5</v>
      </c>
      <c r="B49" s="1">
        <v>9.600091336191978</v>
      </c>
      <c r="C49" s="1">
        <v>0.022841590192664185</v>
      </c>
      <c r="D49" s="1">
        <v>0.2367954468720463</v>
      </c>
      <c r="E49">
        <v>4</v>
      </c>
      <c r="F49">
        <v>4</v>
      </c>
      <c r="G49" t="str">
        <f t="shared" si="2"/>
        <v>4x4</v>
      </c>
      <c r="I49" s="11">
        <f t="shared" si="3"/>
        <v>0.09005621167745008</v>
      </c>
      <c r="J49" s="11">
        <f t="shared" si="4"/>
        <v>-0.03361988916201266</v>
      </c>
      <c r="K49" s="12">
        <f t="shared" si="5"/>
        <v>5</v>
      </c>
      <c r="L49" s="11">
        <f t="shared" si="1"/>
      </c>
      <c r="M49" s="11">
        <f t="shared" si="1"/>
      </c>
      <c r="N49" s="11">
        <f t="shared" si="1"/>
      </c>
      <c r="O49" s="11">
        <f t="shared" si="1"/>
      </c>
      <c r="P49" s="11">
        <f t="shared" si="1"/>
      </c>
      <c r="Q49" s="11">
        <f t="shared" si="1"/>
        <v>0.1162093840765781</v>
      </c>
      <c r="R49" s="11">
        <f t="shared" si="1"/>
        <v>0.04184473793666044</v>
      </c>
      <c r="S49" s="11">
        <f t="shared" si="1"/>
        <v>-0.13160562546882026</v>
      </c>
      <c r="T49" s="11">
        <f t="shared" si="1"/>
        <v>-0.026221549626518126</v>
      </c>
      <c r="U49" s="11">
        <f t="shared" si="1"/>
        <v>0.020342817899630106</v>
      </c>
      <c r="V49" s="11">
        <f t="shared" si="1"/>
        <v>0.011653662500599182</v>
      </c>
      <c r="W49" s="11">
        <f t="shared" si="1"/>
        <v>-0.06908305333354647</v>
      </c>
      <c r="X49" s="11">
        <f t="shared" si="1"/>
        <v>0.0013269222417520155</v>
      </c>
      <c r="Y49" s="11">
        <f t="shared" si="1"/>
        <v>-0.13441294724921882</v>
      </c>
      <c r="Z49" s="11">
        <f t="shared" si="1"/>
        <v>-0.16625324059724278</v>
      </c>
    </row>
    <row r="50" spans="1:26" ht="12.75">
      <c r="A50" s="1">
        <v>6</v>
      </c>
      <c r="B50" s="1">
        <v>9.499249440285151</v>
      </c>
      <c r="C50" s="1">
        <v>0.1162093840765781</v>
      </c>
      <c r="D50" s="1">
        <v>1.2047258006570933</v>
      </c>
      <c r="E50">
        <v>5</v>
      </c>
      <c r="F50">
        <v>5</v>
      </c>
      <c r="G50" t="str">
        <f t="shared" si="2"/>
        <v>5x5</v>
      </c>
      <c r="I50" s="11">
        <f t="shared" si="3"/>
        <v>0.1339351828891343</v>
      </c>
      <c r="J50" s="11">
        <f t="shared" si="4"/>
        <v>0.009939141581595281</v>
      </c>
      <c r="K50" s="12">
        <f t="shared" si="5"/>
        <v>6</v>
      </c>
      <c r="L50" s="11">
        <f t="shared" si="1"/>
      </c>
      <c r="M50" s="11">
        <f t="shared" si="1"/>
      </c>
      <c r="N50" s="11">
        <f t="shared" si="1"/>
      </c>
      <c r="O50" s="11">
        <f t="shared" si="1"/>
      </c>
      <c r="P50" s="11">
        <f t="shared" si="1"/>
      </c>
      <c r="Q50" s="11">
        <f t="shared" si="1"/>
      </c>
      <c r="R50" s="11">
        <f t="shared" si="1"/>
        <v>-0.041655865474862</v>
      </c>
      <c r="S50" s="11">
        <f t="shared" si="1"/>
        <v>-0.07184747178465223</v>
      </c>
      <c r="T50" s="11">
        <f t="shared" si="1"/>
        <v>-0.13865993621908856</v>
      </c>
      <c r="U50" s="11">
        <f t="shared" si="1"/>
        <v>0.0540994157169461</v>
      </c>
      <c r="V50" s="11">
        <f t="shared" si="1"/>
        <v>0.21990237718643613</v>
      </c>
      <c r="W50" s="11">
        <f t="shared" si="1"/>
        <v>0.1365756665909501</v>
      </c>
      <c r="X50" s="11">
        <f t="shared" si="1"/>
        <v>0.15155970747083813</v>
      </c>
      <c r="Y50" s="11">
        <f t="shared" si="1"/>
        <v>-0.08732236902073076</v>
      </c>
      <c r="Z50" s="11">
        <f t="shared" si="1"/>
        <v>-0.13319925023147938</v>
      </c>
    </row>
    <row r="51" spans="1:26" ht="12.75">
      <c r="A51" s="1">
        <v>7</v>
      </c>
      <c r="B51" s="1">
        <v>9.398407544378326</v>
      </c>
      <c r="C51" s="1">
        <v>-0.041655865474862</v>
      </c>
      <c r="D51" s="1">
        <v>-0.43184030519598815</v>
      </c>
      <c r="E51">
        <v>6</v>
      </c>
      <c r="F51">
        <v>6</v>
      </c>
      <c r="G51" t="str">
        <f t="shared" si="2"/>
        <v>6x6</v>
      </c>
      <c r="I51" s="11">
        <f t="shared" si="3"/>
        <v>0.10614219431653817</v>
      </c>
      <c r="J51" s="11">
        <f t="shared" si="4"/>
        <v>0.034592894633139304</v>
      </c>
      <c r="K51" s="12">
        <f t="shared" si="5"/>
        <v>7</v>
      </c>
      <c r="L51" s="11">
        <f t="shared" si="1"/>
      </c>
      <c r="M51" s="11">
        <f t="shared" si="1"/>
      </c>
      <c r="N51" s="11">
        <f t="shared" si="1"/>
      </c>
      <c r="O51" s="11">
        <f t="shared" si="1"/>
      </c>
      <c r="P51" s="11">
        <f t="shared" si="1"/>
      </c>
      <c r="Q51" s="11">
        <f t="shared" si="1"/>
      </c>
      <c r="R51" s="11">
        <f t="shared" si="1"/>
      </c>
      <c r="S51" s="11">
        <f t="shared" si="1"/>
        <v>0.06001802337103079</v>
      </c>
      <c r="T51" s="11">
        <f t="shared" si="1"/>
        <v>-0.13431271571438685</v>
      </c>
      <c r="U51" s="11">
        <f t="shared" si="1"/>
        <v>0.01889507650364486</v>
      </c>
      <c r="V51" s="11">
        <f t="shared" si="1"/>
        <v>0.05879830524552787</v>
      </c>
      <c r="W51" s="11">
        <f t="shared" si="1"/>
        <v>-0.03621213338786333</v>
      </c>
      <c r="X51" s="11">
        <f t="shared" si="1"/>
        <v>0.1813120618465618</v>
      </c>
      <c r="Y51" s="11">
        <f t="shared" si="1"/>
        <v>0.16554085303647526</v>
      </c>
      <c r="Z51" s="11">
        <f t="shared" si="1"/>
        <v>-0.03729631383587595</v>
      </c>
    </row>
    <row r="52" spans="1:26" ht="12.75">
      <c r="A52" s="1">
        <v>8</v>
      </c>
      <c r="B52" s="1">
        <v>9.297565648471501</v>
      </c>
      <c r="C52" s="1">
        <v>0.06001802337103079</v>
      </c>
      <c r="D52" s="1">
        <v>0.6221981282671154</v>
      </c>
      <c r="E52">
        <v>7</v>
      </c>
      <c r="F52">
        <v>7</v>
      </c>
      <c r="G52" t="str">
        <f t="shared" si="2"/>
        <v>7x7</v>
      </c>
      <c r="I52" s="11">
        <f t="shared" si="3"/>
        <v>0.13980257126509885</v>
      </c>
      <c r="J52" s="11">
        <f t="shared" si="4"/>
        <v>-0.005668208487094516</v>
      </c>
      <c r="K52" s="12">
        <f t="shared" si="5"/>
        <v>8</v>
      </c>
      <c r="L52" s="11">
        <f t="shared" si="1"/>
      </c>
      <c r="M52" s="11">
        <f t="shared" si="1"/>
      </c>
      <c r="N52" s="11">
        <f t="shared" si="1"/>
      </c>
      <c r="O52" s="11">
        <f t="shared" si="1"/>
      </c>
      <c r="P52" s="11">
        <f t="shared" si="1"/>
      </c>
      <c r="Q52" s="11">
        <f t="shared" si="1"/>
      </c>
      <c r="R52" s="11">
        <f t="shared" si="1"/>
      </c>
      <c r="S52" s="11">
        <f t="shared" si="1"/>
      </c>
      <c r="T52" s="11">
        <f t="shared" si="1"/>
        <v>-0.02821381513847321</v>
      </c>
      <c r="U52" s="11">
        <f t="shared" si="1"/>
        <v>-0.2015331532256699</v>
      </c>
      <c r="V52" s="11">
        <f t="shared" si="1"/>
        <v>0.0813667068258237</v>
      </c>
      <c r="W52" s="11">
        <f t="shared" si="1"/>
        <v>0.12920904264509048</v>
      </c>
      <c r="X52" s="11">
        <f t="shared" si="1"/>
        <v>-0.08651867811340708</v>
      </c>
      <c r="Y52" s="11">
        <f t="shared" si="1"/>
        <v>0.17980881106143443</v>
      </c>
      <c r="Z52" s="11">
        <f t="shared" si="1"/>
        <v>-0.11379637346446003</v>
      </c>
    </row>
    <row r="53" spans="1:26" ht="12.75">
      <c r="A53" s="1">
        <v>9</v>
      </c>
      <c r="B53" s="1">
        <v>9.196723752564674</v>
      </c>
      <c r="C53" s="1">
        <v>-0.02821381513847321</v>
      </c>
      <c r="D53" s="1">
        <v>-0.2924885223545298</v>
      </c>
      <c r="E53">
        <v>8</v>
      </c>
      <c r="F53">
        <v>8</v>
      </c>
      <c r="G53" t="str">
        <f t="shared" si="2"/>
        <v>8x8</v>
      </c>
      <c r="I53" s="11">
        <f t="shared" si="3"/>
        <v>0.06717346542883468</v>
      </c>
      <c r="J53" s="11">
        <f t="shared" si="4"/>
        <v>-0.006400656526889037</v>
      </c>
      <c r="K53" s="12">
        <f t="shared" si="5"/>
        <v>9</v>
      </c>
      <c r="L53" s="11">
        <f t="shared" si="1"/>
      </c>
      <c r="M53" s="11">
        <f t="shared" si="1"/>
      </c>
      <c r="N53" s="11">
        <f t="shared" si="1"/>
      </c>
      <c r="O53" s="11">
        <f t="shared" si="1"/>
      </c>
      <c r="P53" s="11">
        <f t="shared" si="1"/>
      </c>
      <c r="Q53" s="11">
        <f t="shared" si="1"/>
      </c>
      <c r="R53" s="11">
        <f t="shared" si="1"/>
      </c>
      <c r="S53" s="11">
        <f t="shared" si="1"/>
      </c>
      <c r="T53" s="11">
        <f t="shared" si="1"/>
      </c>
      <c r="U53" s="11">
        <f t="shared" si="1"/>
        <v>-0.0006627626836355205</v>
      </c>
      <c r="V53" s="11">
        <f t="shared" si="1"/>
        <v>-0.1048038117970922</v>
      </c>
      <c r="W53" s="11">
        <f t="shared" si="1"/>
        <v>-0.07077959103815701</v>
      </c>
      <c r="X53" s="11">
        <f t="shared" si="1"/>
        <v>0.029432653770834705</v>
      </c>
      <c r="Y53" s="11">
        <f t="shared" si="1"/>
        <v>0.060144279585321314</v>
      </c>
      <c r="Z53" s="11">
        <f t="shared" si="1"/>
        <v>0.04826529300139448</v>
      </c>
    </row>
    <row r="54" spans="1:26" ht="12.75">
      <c r="A54" s="1">
        <v>10</v>
      </c>
      <c r="B54" s="1">
        <v>9.09588185665785</v>
      </c>
      <c r="C54" s="1">
        <v>-0.0006627626836355205</v>
      </c>
      <c r="D54" s="1">
        <v>-0.006870764448439863</v>
      </c>
      <c r="E54">
        <v>9</v>
      </c>
      <c r="F54">
        <v>9</v>
      </c>
      <c r="G54" t="str">
        <f t="shared" si="2"/>
        <v>9x9</v>
      </c>
      <c r="I54" s="11">
        <f t="shared" si="3"/>
        <v>0.08024980722396934</v>
      </c>
      <c r="J54" s="11">
        <f t="shared" si="4"/>
        <v>-0.027149387288998027</v>
      </c>
      <c r="K54" s="12">
        <f t="shared" si="5"/>
        <v>10</v>
      </c>
      <c r="L54" s="11">
        <f t="shared" si="1"/>
      </c>
      <c r="M54" s="11">
        <f t="shared" si="1"/>
      </c>
      <c r="N54" s="11">
        <f t="shared" si="1"/>
      </c>
      <c r="O54" s="11">
        <f t="shared" si="1"/>
      </c>
      <c r="P54" s="11">
        <f t="shared" si="1"/>
      </c>
      <c r="Q54" s="11">
        <f t="shared" si="1"/>
      </c>
      <c r="R54" s="11">
        <f t="shared" si="1"/>
      </c>
      <c r="S54" s="11">
        <f t="shared" si="1"/>
      </c>
      <c r="T54" s="11">
        <f t="shared" si="1"/>
      </c>
      <c r="U54" s="11">
        <f t="shared" si="1"/>
      </c>
      <c r="V54" s="11">
        <f t="shared" si="1"/>
        <v>0.07795864541795972</v>
      </c>
      <c r="W54" s="11">
        <f t="shared" si="1"/>
        <v>-0.07502411088476002</v>
      </c>
      <c r="X54" s="11">
        <f t="shared" si="1"/>
        <v>-0.017425839891769712</v>
      </c>
      <c r="Y54" s="11">
        <f t="shared" si="1"/>
        <v>0.010380215158635409</v>
      </c>
      <c r="Z54" s="11">
        <f t="shared" si="1"/>
        <v>-0.13163584624505553</v>
      </c>
    </row>
    <row r="55" spans="1:26" ht="12.75">
      <c r="A55" s="1">
        <v>11</v>
      </c>
      <c r="B55" s="1">
        <v>8.995039960751024</v>
      </c>
      <c r="C55" s="1">
        <v>0.07795864541795972</v>
      </c>
      <c r="D55" s="1">
        <v>0.8081859504341286</v>
      </c>
      <c r="E55">
        <v>10</v>
      </c>
      <c r="F55">
        <v>10</v>
      </c>
      <c r="G55" t="str">
        <f t="shared" si="2"/>
        <v>10x10</v>
      </c>
      <c r="I55" s="11">
        <f t="shared" si="3"/>
        <v>0.11513884877175684</v>
      </c>
      <c r="J55" s="11">
        <f t="shared" si="4"/>
        <v>-0.0015495777401932642</v>
      </c>
      <c r="K55" s="12">
        <f t="shared" si="5"/>
        <v>11</v>
      </c>
      <c r="L55" s="11">
        <f t="shared" si="1"/>
      </c>
      <c r="M55" s="11">
        <f t="shared" si="1"/>
      </c>
      <c r="N55" s="11">
        <f t="shared" si="1"/>
      </c>
      <c r="O55" s="11">
        <f t="shared" si="1"/>
      </c>
      <c r="P55" s="11">
        <f t="shared" si="1"/>
      </c>
      <c r="Q55" s="11">
        <f t="shared" si="1"/>
      </c>
      <c r="R55" s="11">
        <f t="shared" si="1"/>
      </c>
      <c r="S55" s="11">
        <f t="shared" si="1"/>
      </c>
      <c r="T55" s="11">
        <f t="shared" si="1"/>
      </c>
      <c r="U55" s="11">
        <f t="shared" si="1"/>
      </c>
      <c r="V55" s="11">
        <f t="shared" si="1"/>
      </c>
      <c r="W55" s="11">
        <f t="shared" si="1"/>
        <v>0.06612151351706963</v>
      </c>
      <c r="X55" s="11">
        <f t="shared" si="1"/>
        <v>-0.10557193037728396</v>
      </c>
      <c r="Y55" s="11">
        <f t="shared" si="1"/>
        <v>0.1255070199444166</v>
      </c>
      <c r="Z55" s="11">
        <f t="shared" si="1"/>
        <v>-0.09225491404497532</v>
      </c>
    </row>
    <row r="56" spans="1:26" ht="12.75">
      <c r="A56" s="1">
        <v>12</v>
      </c>
      <c r="B56" s="1">
        <v>8.894198064844199</v>
      </c>
      <c r="C56" s="1">
        <v>0.06612151351706963</v>
      </c>
      <c r="D56" s="1">
        <v>0.6854721238348391</v>
      </c>
      <c r="E56">
        <v>11</v>
      </c>
      <c r="F56">
        <v>11</v>
      </c>
      <c r="G56" t="str">
        <f t="shared" si="2"/>
        <v>11x11</v>
      </c>
      <c r="I56" s="11">
        <f t="shared" si="3"/>
        <v>0.03857523406544084</v>
      </c>
      <c r="J56" s="11">
        <f t="shared" si="4"/>
        <v>0.021692991986487442</v>
      </c>
      <c r="K56" s="12">
        <f t="shared" si="5"/>
        <v>12</v>
      </c>
      <c r="L56" s="11">
        <f t="shared" si="1"/>
      </c>
      <c r="M56" s="11">
        <f t="shared" si="1"/>
      </c>
      <c r="N56" s="11">
        <f t="shared" si="1"/>
      </c>
      <c r="O56" s="11">
        <f t="shared" si="1"/>
      </c>
      <c r="P56" s="11">
        <f t="shared" si="1"/>
      </c>
      <c r="Q56" s="11">
        <f t="shared" si="1"/>
      </c>
      <c r="R56" s="11">
        <f t="shared" si="1"/>
      </c>
      <c r="S56" s="11">
        <f t="shared" si="1"/>
      </c>
      <c r="T56" s="11">
        <f t="shared" si="1"/>
      </c>
      <c r="U56" s="11">
        <f t="shared" si="1"/>
      </c>
      <c r="V56" s="11">
        <f t="shared" si="1"/>
      </c>
      <c r="W56" s="11">
        <f t="shared" si="1"/>
      </c>
      <c r="X56" s="11">
        <f t="shared" si="1"/>
        <v>-0.02015245565979562</v>
      </c>
      <c r="Y56" s="11">
        <f t="shared" si="1"/>
        <v>0.029395747327624733</v>
      </c>
      <c r="Z56" s="11">
        <f t="shared" si="1"/>
        <v>0.055835684291633214</v>
      </c>
    </row>
    <row r="57" spans="1:26" ht="12.75">
      <c r="A57" s="1">
        <v>13</v>
      </c>
      <c r="B57" s="1">
        <v>8.793356168937374</v>
      </c>
      <c r="C57" s="1">
        <v>-0.02015245565979562</v>
      </c>
      <c r="D57" s="1">
        <v>-0.20891757987423237</v>
      </c>
      <c r="E57">
        <v>12</v>
      </c>
      <c r="F57">
        <v>12</v>
      </c>
      <c r="G57" t="str">
        <f t="shared" si="2"/>
        <v>12x12</v>
      </c>
      <c r="I57" s="11">
        <f t="shared" si="3"/>
        <v>0.10744557300958447</v>
      </c>
      <c r="J57" s="11">
        <f t="shared" si="4"/>
        <v>-0.03299373665645522</v>
      </c>
      <c r="K57" s="12">
        <f t="shared" si="5"/>
        <v>13</v>
      </c>
      <c r="L57" s="11">
        <f t="shared" si="1"/>
      </c>
      <c r="M57" s="11">
        <f t="shared" si="1"/>
      </c>
      <c r="N57" s="11">
        <f t="shared" si="1"/>
      </c>
      <c r="O57" s="11">
        <f t="shared" si="1"/>
      </c>
      <c r="P57" s="11">
        <f t="shared" si="1"/>
      </c>
      <c r="Q57" s="11">
        <f t="shared" si="1"/>
      </c>
      <c r="R57" s="11">
        <f t="shared" si="1"/>
      </c>
      <c r="S57" s="11">
        <f t="shared" si="1"/>
      </c>
      <c r="T57" s="11">
        <f t="shared" si="1"/>
      </c>
      <c r="U57" s="11">
        <f t="shared" si="1"/>
      </c>
      <c r="V57" s="11">
        <f t="shared" si="1"/>
      </c>
      <c r="W57" s="11">
        <f t="shared" si="1"/>
      </c>
      <c r="X57" s="11">
        <f t="shared" si="1"/>
      </c>
      <c r="Y57" s="11">
        <f t="shared" si="1"/>
        <v>0.042981756627096246</v>
      </c>
      <c r="Z57" s="11">
        <f t="shared" si="1"/>
        <v>-0.10896922994000668</v>
      </c>
    </row>
    <row r="58" spans="1:26" ht="12.75">
      <c r="A58" s="1">
        <v>14</v>
      </c>
      <c r="B58" s="1">
        <v>8.692514273030547</v>
      </c>
      <c r="C58" s="1">
        <v>0.042981756627096246</v>
      </c>
      <c r="D58" s="1">
        <v>0.4455856261324365</v>
      </c>
      <c r="E58">
        <v>13</v>
      </c>
      <c r="F58">
        <v>13</v>
      </c>
      <c r="G58" t="str">
        <f t="shared" si="2"/>
        <v>13x13</v>
      </c>
      <c r="I58" s="11"/>
      <c r="J58" s="11">
        <f t="shared" si="4"/>
        <v>0.07330519628412091</v>
      </c>
      <c r="K58" s="12">
        <f t="shared" si="5"/>
        <v>14</v>
      </c>
      <c r="L58" s="11">
        <f t="shared" si="1"/>
      </c>
      <c r="M58" s="11">
        <f t="shared" si="1"/>
      </c>
      <c r="N58" s="11">
        <f t="shared" si="1"/>
      </c>
      <c r="O58" s="11">
        <f t="shared" si="1"/>
      </c>
      <c r="P58" s="11">
        <f t="shared" si="1"/>
      </c>
      <c r="Q58" s="11">
        <f t="shared" si="1"/>
      </c>
      <c r="R58" s="11">
        <f t="shared" si="1"/>
      </c>
      <c r="S58" s="11">
        <f t="shared" si="1"/>
      </c>
      <c r="T58" s="11">
        <f t="shared" si="1"/>
      </c>
      <c r="U58" s="11">
        <f t="shared" si="1"/>
      </c>
      <c r="V58" s="11">
        <f t="shared" si="1"/>
      </c>
      <c r="W58" s="11">
        <f t="shared" si="1"/>
      </c>
      <c r="X58" s="11">
        <f t="shared" si="1"/>
      </c>
      <c r="Y58" s="11">
        <f t="shared" si="1"/>
      </c>
      <c r="Z58" s="11">
        <f t="shared" si="1"/>
        <v>0.07330519628412091</v>
      </c>
    </row>
    <row r="59" spans="1:26" ht="12.75">
      <c r="A59" s="1">
        <v>15</v>
      </c>
      <c r="B59" s="1">
        <v>8.591672377123722</v>
      </c>
      <c r="C59" s="1">
        <v>0.07330519628412091</v>
      </c>
      <c r="D59" s="1">
        <v>0.7599443193633817</v>
      </c>
      <c r="E59">
        <v>14</v>
      </c>
      <c r="F59">
        <v>14</v>
      </c>
      <c r="G59" t="str">
        <f t="shared" si="2"/>
        <v>14x14</v>
      </c>
      <c r="I59" s="11"/>
      <c r="J59" s="11"/>
      <c r="K59" s="11"/>
      <c r="L59" s="11"/>
      <c r="M59" s="11"/>
      <c r="N59" s="11"/>
      <c r="O59" s="11"/>
      <c r="P59" s="11"/>
      <c r="Q59" s="11"/>
      <c r="R59" s="11"/>
      <c r="S59" s="11"/>
      <c r="T59" s="11"/>
      <c r="U59" s="11"/>
      <c r="V59" s="11"/>
      <c r="W59" s="11"/>
      <c r="X59" s="11"/>
      <c r="Y59" s="11"/>
      <c r="Z59" s="11"/>
    </row>
    <row r="60" spans="1:26" ht="12.75">
      <c r="A60" s="1">
        <v>16</v>
      </c>
      <c r="B60" s="1">
        <v>10.151553908620077</v>
      </c>
      <c r="C60" s="1">
        <v>0.10498833415350894</v>
      </c>
      <c r="D60" s="1">
        <v>1.088398806411305</v>
      </c>
      <c r="E60">
        <v>0</v>
      </c>
      <c r="F60">
        <v>1</v>
      </c>
      <c r="G60" t="str">
        <f t="shared" si="2"/>
        <v>0x1</v>
      </c>
      <c r="I60" s="11"/>
      <c r="J60" s="11"/>
      <c r="K60" s="11" t="s">
        <v>69</v>
      </c>
      <c r="L60" s="11">
        <f>AVERAGE(L44:L58)</f>
        <v>0.06872854541152407</v>
      </c>
      <c r="M60" s="11">
        <f aca="true" t="shared" si="6" ref="M60:Z60">AVERAGE(M44:M58)</f>
        <v>0.09842518065178307</v>
      </c>
      <c r="N60" s="11">
        <f t="shared" si="6"/>
        <v>-0.041816997785277366</v>
      </c>
      <c r="O60" s="11">
        <f t="shared" si="6"/>
        <v>-0.04417660882607466</v>
      </c>
      <c r="P60" s="11">
        <f t="shared" si="6"/>
        <v>0.020504832486435375</v>
      </c>
      <c r="Q60" s="11">
        <f t="shared" si="6"/>
        <v>0.015665318242486254</v>
      </c>
      <c r="R60" s="11">
        <f t="shared" si="6"/>
        <v>0.020414885313288167</v>
      </c>
      <c r="S60" s="11">
        <f t="shared" si="6"/>
        <v>-0.0034041352583351614</v>
      </c>
      <c r="T60" s="11">
        <f t="shared" si="6"/>
        <v>-0.06477950565378521</v>
      </c>
      <c r="U60" s="11">
        <f t="shared" si="6"/>
        <v>0.01232766971182837</v>
      </c>
      <c r="V60" s="11">
        <f t="shared" si="6"/>
        <v>-0.010922443980165397</v>
      </c>
      <c r="W60" s="11">
        <f t="shared" si="6"/>
        <v>-0.0032226462536931364</v>
      </c>
      <c r="X60" s="11">
        <f t="shared" si="6"/>
        <v>0.01103215897035744</v>
      </c>
      <c r="Y60" s="11">
        <f t="shared" si="6"/>
        <v>0.021116717868581474</v>
      </c>
      <c r="Z60" s="11">
        <f t="shared" si="6"/>
        <v>-0.006406885950087826</v>
      </c>
    </row>
    <row r="61" spans="1:26" ht="12.75">
      <c r="A61" s="1">
        <v>17</v>
      </c>
      <c r="B61" s="1">
        <v>10.050712012713252</v>
      </c>
      <c r="C61" s="1">
        <v>0.02776421538494489</v>
      </c>
      <c r="D61" s="1">
        <v>0.287827587032063</v>
      </c>
      <c r="E61">
        <v>1</v>
      </c>
      <c r="F61">
        <v>2</v>
      </c>
      <c r="G61" t="str">
        <f t="shared" si="2"/>
        <v>1x2</v>
      </c>
      <c r="I61" s="11"/>
      <c r="J61" s="11"/>
      <c r="K61" s="11" t="s">
        <v>70</v>
      </c>
      <c r="L61" s="11"/>
      <c r="M61" s="11">
        <f>STDEV(M44:M58)</f>
        <v>0.009281700694077197</v>
      </c>
      <c r="N61" s="11">
        <f aca="true" t="shared" si="7" ref="N61:Z61">STDEV(N44:N58)</f>
        <v>0.08551075709588019</v>
      </c>
      <c r="O61" s="11">
        <f t="shared" si="7"/>
        <v>0.08806045593958324</v>
      </c>
      <c r="P61" s="11">
        <f t="shared" si="7"/>
        <v>0.058954160556563405</v>
      </c>
      <c r="Q61" s="11">
        <f t="shared" si="7"/>
        <v>0.0745835797621874</v>
      </c>
      <c r="R61" s="11">
        <f t="shared" si="7"/>
        <v>0.0885785185036489</v>
      </c>
      <c r="S61" s="11">
        <f t="shared" si="7"/>
        <v>0.07040497597778145</v>
      </c>
      <c r="T61" s="11">
        <f t="shared" si="7"/>
        <v>0.05797430564973393</v>
      </c>
      <c r="U61" s="11">
        <f t="shared" si="7"/>
        <v>0.09221433193205046</v>
      </c>
      <c r="V61" s="11">
        <f t="shared" si="7"/>
        <v>0.1334771899753271</v>
      </c>
      <c r="W61" s="11">
        <f t="shared" si="7"/>
        <v>0.07646723918430912</v>
      </c>
      <c r="X61" s="11">
        <f t="shared" si="7"/>
        <v>0.09701784020849633</v>
      </c>
      <c r="Y61" s="11">
        <f t="shared" si="7"/>
        <v>0.11703054873346366</v>
      </c>
      <c r="Z61" s="11">
        <f t="shared" si="7"/>
        <v>0.12421255715871878</v>
      </c>
    </row>
    <row r="62" spans="1:7" ht="12.75">
      <c r="A62" s="1">
        <v>18</v>
      </c>
      <c r="B62" s="1">
        <v>9.949870116806427</v>
      </c>
      <c r="C62" s="1">
        <v>0.06965818937680801</v>
      </c>
      <c r="D62" s="1">
        <v>0.7221363286290085</v>
      </c>
      <c r="E62">
        <v>2</v>
      </c>
      <c r="F62">
        <v>3</v>
      </c>
      <c r="G62" t="str">
        <f t="shared" si="2"/>
        <v>2x3</v>
      </c>
    </row>
    <row r="63" spans="1:7" ht="12.75">
      <c r="A63" s="1">
        <v>19</v>
      </c>
      <c r="B63" s="1">
        <v>9.849028220899601</v>
      </c>
      <c r="C63" s="1">
        <v>0.00105948715755666</v>
      </c>
      <c r="D63" s="1">
        <v>0.010983549429469964</v>
      </c>
      <c r="E63">
        <v>3</v>
      </c>
      <c r="F63">
        <v>4</v>
      </c>
      <c r="G63" t="str">
        <f t="shared" si="2"/>
        <v>3x4</v>
      </c>
    </row>
    <row r="64" spans="1:7" ht="12.75">
      <c r="A64" s="1">
        <v>20</v>
      </c>
      <c r="B64" s="1">
        <v>9.748186324992774</v>
      </c>
      <c r="C64" s="1">
        <v>0.006548187652956727</v>
      </c>
      <c r="D64" s="1">
        <v>0.06788411001182787</v>
      </c>
      <c r="E64">
        <v>4</v>
      </c>
      <c r="F64">
        <v>5</v>
      </c>
      <c r="G64" t="str">
        <f t="shared" si="2"/>
        <v>4x5</v>
      </c>
    </row>
    <row r="65" spans="1:7" ht="12.75">
      <c r="A65" s="1">
        <v>21</v>
      </c>
      <c r="B65" s="1">
        <v>9.647344429085948</v>
      </c>
      <c r="C65" s="1">
        <v>0.04184473793666044</v>
      </c>
      <c r="D65" s="1">
        <v>0.43379831856616713</v>
      </c>
      <c r="E65">
        <v>5</v>
      </c>
      <c r="F65">
        <v>6</v>
      </c>
      <c r="G65" t="str">
        <f t="shared" si="2"/>
        <v>5x6</v>
      </c>
    </row>
    <row r="66" spans="1:7" ht="12.75">
      <c r="A66" s="1">
        <v>22</v>
      </c>
      <c r="B66" s="1">
        <v>9.546502533179124</v>
      </c>
      <c r="C66" s="1">
        <v>-0.07184747178465223</v>
      </c>
      <c r="D66" s="1">
        <v>-0.7448323012702248</v>
      </c>
      <c r="E66">
        <v>6</v>
      </c>
      <c r="F66">
        <v>7</v>
      </c>
      <c r="G66" t="str">
        <f t="shared" si="2"/>
        <v>6x7</v>
      </c>
    </row>
    <row r="67" spans="1:7" ht="12.75">
      <c r="A67" s="1">
        <v>23</v>
      </c>
      <c r="B67" s="1">
        <v>9.445660637272297</v>
      </c>
      <c r="C67" s="1">
        <v>-0.13431271571438685</v>
      </c>
      <c r="D67" s="1">
        <v>-1.3924004095126767</v>
      </c>
      <c r="E67">
        <v>7</v>
      </c>
      <c r="F67">
        <v>8</v>
      </c>
      <c r="G67" t="str">
        <f t="shared" si="2"/>
        <v>7x8</v>
      </c>
    </row>
    <row r="68" spans="1:7" ht="12.75">
      <c r="A68" s="1">
        <v>24</v>
      </c>
      <c r="B68" s="1">
        <v>9.344818741365472</v>
      </c>
      <c r="C68" s="1">
        <v>-0.2015331532256699</v>
      </c>
      <c r="D68" s="1">
        <v>-2.089264918732827</v>
      </c>
      <c r="E68">
        <v>8</v>
      </c>
      <c r="F68">
        <v>9</v>
      </c>
      <c r="G68" t="str">
        <f t="shared" si="2"/>
        <v>8x9</v>
      </c>
    </row>
    <row r="69" spans="1:7" ht="12.75">
      <c r="A69" s="1">
        <v>25</v>
      </c>
      <c r="B69" s="1">
        <v>9.243976845458647</v>
      </c>
      <c r="C69" s="1">
        <v>-0.1048038117970922</v>
      </c>
      <c r="D69" s="1">
        <v>-1.0864858899515912</v>
      </c>
      <c r="E69">
        <v>9</v>
      </c>
      <c r="F69">
        <v>10</v>
      </c>
      <c r="G69" t="str">
        <f t="shared" si="2"/>
        <v>9x10</v>
      </c>
    </row>
    <row r="70" spans="1:7" ht="12.75">
      <c r="A70" s="1">
        <v>26</v>
      </c>
      <c r="B70" s="1">
        <v>9.143134949551822</v>
      </c>
      <c r="C70" s="1">
        <v>-0.07502411088476002</v>
      </c>
      <c r="D70" s="1">
        <v>-0.777764057287055</v>
      </c>
      <c r="E70">
        <v>10</v>
      </c>
      <c r="F70">
        <v>11</v>
      </c>
      <c r="G70" t="str">
        <f t="shared" si="2"/>
        <v>10x11</v>
      </c>
    </row>
    <row r="71" spans="1:7" ht="12.75">
      <c r="A71" s="1">
        <v>27</v>
      </c>
      <c r="B71" s="1">
        <v>9.042293053644997</v>
      </c>
      <c r="C71" s="1">
        <v>-0.10557193037728396</v>
      </c>
      <c r="D71" s="1">
        <v>-1.0944488636724683</v>
      </c>
      <c r="E71">
        <v>11</v>
      </c>
      <c r="F71">
        <v>12</v>
      </c>
      <c r="G71" t="str">
        <f t="shared" si="2"/>
        <v>11x12</v>
      </c>
    </row>
    <row r="72" spans="1:7" ht="12.75">
      <c r="A72" s="1">
        <v>28</v>
      </c>
      <c r="B72" s="1">
        <v>8.941451157738172</v>
      </c>
      <c r="C72" s="1">
        <v>0.029395747327624733</v>
      </c>
      <c r="D72" s="1">
        <v>0.3047414416365016</v>
      </c>
      <c r="E72">
        <v>12</v>
      </c>
      <c r="F72">
        <v>13</v>
      </c>
      <c r="G72" t="str">
        <f t="shared" si="2"/>
        <v>12x13</v>
      </c>
    </row>
    <row r="73" spans="1:7" ht="12.75">
      <c r="A73" s="1">
        <v>29</v>
      </c>
      <c r="B73" s="1">
        <v>8.840609261831345</v>
      </c>
      <c r="C73" s="1">
        <v>-0.10896922994000668</v>
      </c>
      <c r="D73" s="1">
        <v>-1.1296681746454627</v>
      </c>
      <c r="E73">
        <v>13</v>
      </c>
      <c r="F73">
        <v>14</v>
      </c>
      <c r="G73" t="str">
        <f t="shared" si="2"/>
        <v>13x14</v>
      </c>
    </row>
    <row r="74" spans="1:7" ht="12.75">
      <c r="A74" s="1">
        <v>30</v>
      </c>
      <c r="B74" s="1">
        <v>10.299648897420875</v>
      </c>
      <c r="C74" s="1">
        <v>-0.1372782781710864</v>
      </c>
      <c r="D74" s="1">
        <v>-1.4231439646346253</v>
      </c>
      <c r="E74">
        <v>0</v>
      </c>
      <c r="F74">
        <v>2</v>
      </c>
      <c r="G74" t="str">
        <f t="shared" si="2"/>
        <v>0x2</v>
      </c>
    </row>
    <row r="75" spans="1:7" ht="12.75">
      <c r="A75" s="1">
        <v>31</v>
      </c>
      <c r="B75" s="1">
        <v>10.198807001514048</v>
      </c>
      <c r="C75" s="1">
        <v>-0.02980010333668659</v>
      </c>
      <c r="D75" s="1">
        <v>-0.3089333416335495</v>
      </c>
      <c r="E75">
        <v>1</v>
      </c>
      <c r="F75">
        <v>3</v>
      </c>
      <c r="G75" t="str">
        <f t="shared" si="2"/>
        <v>1x3</v>
      </c>
    </row>
    <row r="76" spans="1:7" ht="12.75">
      <c r="A76" s="1">
        <v>32</v>
      </c>
      <c r="B76" s="1">
        <v>10.097965105607225</v>
      </c>
      <c r="C76" s="1">
        <v>0.12006507466681349</v>
      </c>
      <c r="D76" s="1">
        <v>1.2446971848126656</v>
      </c>
      <c r="E76">
        <v>2</v>
      </c>
      <c r="F76">
        <v>4</v>
      </c>
      <c r="G76" t="str">
        <f t="shared" si="2"/>
        <v>2x4</v>
      </c>
    </row>
    <row r="77" spans="1:7" ht="12.75">
      <c r="A77" s="1">
        <v>33</v>
      </c>
      <c r="B77" s="1">
        <v>9.997123209700398</v>
      </c>
      <c r="C77" s="1">
        <v>-0.06422922025895517</v>
      </c>
      <c r="D77" s="1">
        <v>-0.6658549945593091</v>
      </c>
      <c r="E77">
        <v>3</v>
      </c>
      <c r="F77">
        <v>5</v>
      </c>
      <c r="G77" t="str">
        <f aca="true" t="shared" si="8" ref="G77:G108">E77&amp;"x"&amp;F77</f>
        <v>3x5</v>
      </c>
    </row>
    <row r="78" spans="1:7" ht="12.75">
      <c r="A78" s="1">
        <v>34</v>
      </c>
      <c r="B78" s="1">
        <v>9.896281313793573</v>
      </c>
      <c r="C78" s="1">
        <v>0.0729972072572771</v>
      </c>
      <c r="D78" s="1">
        <v>0.7567514418698266</v>
      </c>
      <c r="E78">
        <v>4</v>
      </c>
      <c r="F78">
        <v>6</v>
      </c>
      <c r="G78" t="str">
        <f t="shared" si="8"/>
        <v>4x6</v>
      </c>
    </row>
    <row r="79" spans="1:7" ht="12.75">
      <c r="A79" s="1">
        <v>35</v>
      </c>
      <c r="B79" s="1">
        <v>9.795439417886746</v>
      </c>
      <c r="C79" s="1">
        <v>-0.13160562546882026</v>
      </c>
      <c r="D79" s="1">
        <v>-1.3643363982501082</v>
      </c>
      <c r="E79">
        <v>5</v>
      </c>
      <c r="F79">
        <v>7</v>
      </c>
      <c r="G79" t="str">
        <f t="shared" si="8"/>
        <v>5x7</v>
      </c>
    </row>
    <row r="80" spans="1:7" ht="12.75">
      <c r="A80" s="1">
        <v>36</v>
      </c>
      <c r="B80" s="1">
        <v>9.69459752197992</v>
      </c>
      <c r="C80" s="1">
        <v>-0.13865993621908856</v>
      </c>
      <c r="D80" s="1">
        <v>-1.4374674128771256</v>
      </c>
      <c r="E80">
        <v>6</v>
      </c>
      <c r="F80">
        <v>8</v>
      </c>
      <c r="G80" t="str">
        <f t="shared" si="8"/>
        <v>6x8</v>
      </c>
    </row>
    <row r="81" spans="1:7" ht="12.75">
      <c r="A81" s="1">
        <v>37</v>
      </c>
      <c r="B81" s="1">
        <v>9.593755626073095</v>
      </c>
      <c r="C81" s="1">
        <v>0.01889507650364486</v>
      </c>
      <c r="D81" s="1">
        <v>0.1958825128470716</v>
      </c>
      <c r="E81">
        <v>7</v>
      </c>
      <c r="F81">
        <v>9</v>
      </c>
      <c r="G81" t="str">
        <f t="shared" si="8"/>
        <v>7x9</v>
      </c>
    </row>
    <row r="82" spans="1:7" ht="12.75">
      <c r="A82" s="1">
        <v>38</v>
      </c>
      <c r="B82" s="1">
        <v>9.492913730166268</v>
      </c>
      <c r="C82" s="1">
        <v>0.0813667068258237</v>
      </c>
      <c r="D82" s="1">
        <v>0.8435168278921135</v>
      </c>
      <c r="E82">
        <v>8</v>
      </c>
      <c r="F82">
        <v>10</v>
      </c>
      <c r="G82" t="str">
        <f t="shared" si="8"/>
        <v>8x10</v>
      </c>
    </row>
    <row r="83" spans="1:7" ht="12.75">
      <c r="A83" s="1">
        <v>39</v>
      </c>
      <c r="B83" s="1">
        <v>9.392071834259445</v>
      </c>
      <c r="C83" s="1">
        <v>-0.07077959103815701</v>
      </c>
      <c r="D83" s="1">
        <v>-0.7337617367237336</v>
      </c>
      <c r="E83">
        <v>9</v>
      </c>
      <c r="F83">
        <v>11</v>
      </c>
      <c r="G83" t="str">
        <f t="shared" si="8"/>
        <v>9x11</v>
      </c>
    </row>
    <row r="84" spans="1:7" ht="12.75">
      <c r="A84" s="1">
        <v>40</v>
      </c>
      <c r="B84" s="1">
        <v>9.291229938352618</v>
      </c>
      <c r="C84" s="1">
        <v>-0.017425839891769712</v>
      </c>
      <c r="D84" s="1">
        <v>-0.180651150357192</v>
      </c>
      <c r="E84">
        <v>10</v>
      </c>
      <c r="F84">
        <v>12</v>
      </c>
      <c r="G84" t="str">
        <f t="shared" si="8"/>
        <v>10x12</v>
      </c>
    </row>
    <row r="85" spans="1:7" ht="12.75">
      <c r="A85" s="1">
        <v>41</v>
      </c>
      <c r="B85" s="1">
        <v>9.190388042445793</v>
      </c>
      <c r="C85" s="1">
        <v>0.1255070199444166</v>
      </c>
      <c r="D85" s="1">
        <v>1.3011130408451894</v>
      </c>
      <c r="E85">
        <v>11</v>
      </c>
      <c r="F85">
        <v>13</v>
      </c>
      <c r="G85" t="str">
        <f t="shared" si="8"/>
        <v>11x13</v>
      </c>
    </row>
    <row r="86" spans="1:7" ht="12.75">
      <c r="A86" s="1">
        <v>42</v>
      </c>
      <c r="B86" s="1">
        <v>9.089546146538968</v>
      </c>
      <c r="C86" s="1">
        <v>0.055835684291633214</v>
      </c>
      <c r="D86" s="1">
        <v>0.5788404266831672</v>
      </c>
      <c r="E86">
        <v>12</v>
      </c>
      <c r="F86">
        <v>14</v>
      </c>
      <c r="G86" t="str">
        <f t="shared" si="8"/>
        <v>12x14</v>
      </c>
    </row>
    <row r="87" spans="1:7" ht="12.75">
      <c r="A87" s="1">
        <v>43</v>
      </c>
      <c r="B87" s="1">
        <v>10.447743886221671</v>
      </c>
      <c r="C87" s="1">
        <v>-0.1389401904102776</v>
      </c>
      <c r="D87" s="1">
        <v>-1.440372767359043</v>
      </c>
      <c r="E87">
        <v>0</v>
      </c>
      <c r="F87">
        <v>3</v>
      </c>
      <c r="G87" t="str">
        <f t="shared" si="8"/>
        <v>0x3</v>
      </c>
    </row>
    <row r="88" spans="1:7" ht="12.75">
      <c r="A88" s="1">
        <v>44</v>
      </c>
      <c r="B88" s="1">
        <v>10.346901990314846</v>
      </c>
      <c r="C88" s="1">
        <v>-0.010537409875754022</v>
      </c>
      <c r="D88" s="1">
        <v>-0.10923979720135468</v>
      </c>
      <c r="E88">
        <v>1</v>
      </c>
      <c r="F88">
        <v>4</v>
      </c>
      <c r="G88" t="str">
        <f t="shared" si="8"/>
        <v>1x4</v>
      </c>
    </row>
    <row r="89" spans="1:7" ht="12.75">
      <c r="A89" s="1">
        <v>45</v>
      </c>
      <c r="B89" s="1">
        <v>10.246060094408021</v>
      </c>
      <c r="C89" s="1">
        <v>-0.04607823516026244</v>
      </c>
      <c r="D89" s="1">
        <v>-0.4776863691983143</v>
      </c>
      <c r="E89">
        <v>2</v>
      </c>
      <c r="F89">
        <v>5</v>
      </c>
      <c r="G89" t="str">
        <f t="shared" si="8"/>
        <v>2x5</v>
      </c>
    </row>
    <row r="90" spans="1:7" ht="12.75">
      <c r="A90" s="1">
        <v>46</v>
      </c>
      <c r="B90" s="1">
        <v>10.145218198501194</v>
      </c>
      <c r="C90" s="1">
        <v>0.0843448662607198</v>
      </c>
      <c r="D90" s="1">
        <v>0.8743909740568104</v>
      </c>
      <c r="E90">
        <v>3</v>
      </c>
      <c r="F90">
        <v>6</v>
      </c>
      <c r="G90" t="str">
        <f t="shared" si="8"/>
        <v>3x6</v>
      </c>
    </row>
    <row r="91" spans="1:7" ht="12.75">
      <c r="A91" s="1">
        <v>47</v>
      </c>
      <c r="B91" s="1">
        <v>10.044376302594369</v>
      </c>
      <c r="C91" s="1">
        <v>0.01240821977385842</v>
      </c>
      <c r="D91" s="1">
        <v>0.12863421160497848</v>
      </c>
      <c r="E91">
        <v>4</v>
      </c>
      <c r="F91">
        <v>7</v>
      </c>
      <c r="G91" t="str">
        <f t="shared" si="8"/>
        <v>4x7</v>
      </c>
    </row>
    <row r="92" spans="1:7" ht="12.75">
      <c r="A92" s="1">
        <v>48</v>
      </c>
      <c r="B92" s="1">
        <v>9.943534406687542</v>
      </c>
      <c r="C92" s="1">
        <v>-0.026221549626518126</v>
      </c>
      <c r="D92" s="1">
        <v>-0.27183499524840565</v>
      </c>
      <c r="E92">
        <v>5</v>
      </c>
      <c r="F92">
        <v>8</v>
      </c>
      <c r="G92" t="str">
        <f t="shared" si="8"/>
        <v>5x8</v>
      </c>
    </row>
    <row r="93" spans="1:7" ht="12.75">
      <c r="A93" s="1">
        <v>49</v>
      </c>
      <c r="B93" s="1">
        <v>9.842692510780719</v>
      </c>
      <c r="C93" s="1">
        <v>0.0540994157169461</v>
      </c>
      <c r="D93" s="1">
        <v>0.5608407826318975</v>
      </c>
      <c r="E93">
        <v>6</v>
      </c>
      <c r="F93">
        <v>9</v>
      </c>
      <c r="G93" t="str">
        <f t="shared" si="8"/>
        <v>6x9</v>
      </c>
    </row>
    <row r="94" spans="1:7" ht="12.75">
      <c r="A94" s="1">
        <v>50</v>
      </c>
      <c r="B94" s="1">
        <v>9.741850614873892</v>
      </c>
      <c r="C94" s="1">
        <v>0.05879830524552787</v>
      </c>
      <c r="D94" s="1">
        <v>0.6095534876729085</v>
      </c>
      <c r="E94">
        <v>7</v>
      </c>
      <c r="F94">
        <v>10</v>
      </c>
      <c r="G94" t="str">
        <f t="shared" si="8"/>
        <v>7x10</v>
      </c>
    </row>
    <row r="95" spans="1:7" ht="12.75">
      <c r="A95" s="1">
        <v>51</v>
      </c>
      <c r="B95" s="1">
        <v>9.641008718967067</v>
      </c>
      <c r="C95" s="1">
        <v>0.12920904264509048</v>
      </c>
      <c r="D95" s="1">
        <v>1.3394913723160897</v>
      </c>
      <c r="E95">
        <v>8</v>
      </c>
      <c r="F95">
        <v>11</v>
      </c>
      <c r="G95" t="str">
        <f t="shared" si="8"/>
        <v>8x11</v>
      </c>
    </row>
    <row r="96" spans="1:7" ht="12.75">
      <c r="A96" s="1">
        <v>52</v>
      </c>
      <c r="B96" s="1">
        <v>9.540166823060241</v>
      </c>
      <c r="C96" s="1">
        <v>0.029432653770834705</v>
      </c>
      <c r="D96" s="1">
        <v>0.30512404537112114</v>
      </c>
      <c r="E96">
        <v>9</v>
      </c>
      <c r="F96">
        <v>12</v>
      </c>
      <c r="G96" t="str">
        <f t="shared" si="8"/>
        <v>9x12</v>
      </c>
    </row>
    <row r="97" spans="1:7" ht="12.75">
      <c r="A97" s="1">
        <v>53</v>
      </c>
      <c r="B97" s="1">
        <v>9.439324927153415</v>
      </c>
      <c r="C97" s="1">
        <v>0.010380215158635409</v>
      </c>
      <c r="D97" s="1">
        <v>0.10761018240781103</v>
      </c>
      <c r="E97">
        <v>10</v>
      </c>
      <c r="F97">
        <v>13</v>
      </c>
      <c r="G97" t="str">
        <f t="shared" si="8"/>
        <v>10x13</v>
      </c>
    </row>
    <row r="98" spans="1:7" ht="12.75">
      <c r="A98" s="1">
        <v>54</v>
      </c>
      <c r="B98" s="1">
        <v>9.33848303124659</v>
      </c>
      <c r="C98" s="1">
        <v>-0.09225491404497532</v>
      </c>
      <c r="D98" s="1">
        <v>-0.9563932901851149</v>
      </c>
      <c r="E98">
        <v>11</v>
      </c>
      <c r="F98">
        <v>14</v>
      </c>
      <c r="G98" t="str">
        <f t="shared" si="8"/>
        <v>11x14</v>
      </c>
    </row>
    <row r="99" spans="1:7" ht="12.75">
      <c r="A99" s="1">
        <v>55</v>
      </c>
      <c r="B99" s="1">
        <v>10.59583887502247</v>
      </c>
      <c r="C99" s="1">
        <v>-0.03090457970910343</v>
      </c>
      <c r="D99" s="1">
        <v>-0.32038328771699065</v>
      </c>
      <c r="E99">
        <v>0</v>
      </c>
      <c r="F99">
        <v>4</v>
      </c>
      <c r="G99" t="str">
        <f t="shared" si="8"/>
        <v>0x4</v>
      </c>
    </row>
    <row r="100" spans="1:7" ht="12.75">
      <c r="A100" s="1">
        <v>56</v>
      </c>
      <c r="B100" s="1">
        <v>10.494996979115642</v>
      </c>
      <c r="C100" s="1">
        <v>-0.014750886586973877</v>
      </c>
      <c r="D100" s="1">
        <v>-0.15292029809041702</v>
      </c>
      <c r="E100">
        <v>1</v>
      </c>
      <c r="F100">
        <v>5</v>
      </c>
      <c r="G100" t="str">
        <f t="shared" si="8"/>
        <v>1x5</v>
      </c>
    </row>
    <row r="101" spans="1:7" ht="12.75">
      <c r="A101" s="1">
        <v>57</v>
      </c>
      <c r="B101" s="1">
        <v>10.394155083208819</v>
      </c>
      <c r="C101" s="1">
        <v>-0.07756792630719644</v>
      </c>
      <c r="D101" s="1">
        <v>-0.8041354221804368</v>
      </c>
      <c r="E101">
        <v>2</v>
      </c>
      <c r="F101">
        <v>6</v>
      </c>
      <c r="G101" t="str">
        <f t="shared" si="8"/>
        <v>2x6</v>
      </c>
    </row>
    <row r="102" spans="1:7" ht="12.75">
      <c r="A102" s="1">
        <v>58</v>
      </c>
      <c r="B102" s="1">
        <v>10.293313187301992</v>
      </c>
      <c r="C102" s="1">
        <v>-0.006329846584087306</v>
      </c>
      <c r="D102" s="1">
        <v>-0.06562059987363883</v>
      </c>
      <c r="E102">
        <v>3</v>
      </c>
      <c r="F102">
        <v>7</v>
      </c>
      <c r="G102" t="str">
        <f t="shared" si="8"/>
        <v>3x7</v>
      </c>
    </row>
    <row r="103" spans="1:7" ht="12.75">
      <c r="A103" s="1">
        <v>59</v>
      </c>
      <c r="B103" s="1">
        <v>10.192471291395165</v>
      </c>
      <c r="C103" s="1">
        <v>-0.02026322030089389</v>
      </c>
      <c r="D103" s="1">
        <v>-0.21006586081550022</v>
      </c>
      <c r="E103">
        <v>4</v>
      </c>
      <c r="F103">
        <v>8</v>
      </c>
      <c r="G103" t="str">
        <f t="shared" si="8"/>
        <v>4x8</v>
      </c>
    </row>
    <row r="104" spans="1:7" ht="12.75">
      <c r="A104" s="1">
        <v>60</v>
      </c>
      <c r="B104" s="1">
        <v>10.09162939548834</v>
      </c>
      <c r="C104" s="1">
        <v>0.020342817899630106</v>
      </c>
      <c r="D104" s="1">
        <v>0.21089103755686112</v>
      </c>
      <c r="E104">
        <v>5</v>
      </c>
      <c r="F104">
        <v>9</v>
      </c>
      <c r="G104" t="str">
        <f t="shared" si="8"/>
        <v>5x9</v>
      </c>
    </row>
    <row r="105" spans="1:7" ht="12.75">
      <c r="A105" s="1">
        <v>61</v>
      </c>
      <c r="B105" s="1">
        <v>9.990787499581515</v>
      </c>
      <c r="C105" s="1">
        <v>0.21990237718643613</v>
      </c>
      <c r="D105" s="1">
        <v>2.2796959946690074</v>
      </c>
      <c r="E105">
        <v>6</v>
      </c>
      <c r="F105">
        <v>10</v>
      </c>
      <c r="G105" t="str">
        <f t="shared" si="8"/>
        <v>6x10</v>
      </c>
    </row>
    <row r="106" spans="1:7" ht="12.75">
      <c r="A106" s="1">
        <v>62</v>
      </c>
      <c r="B106" s="1">
        <v>9.88994560367469</v>
      </c>
      <c r="C106" s="1">
        <v>-0.03621213338786333</v>
      </c>
      <c r="D106" s="1">
        <v>-0.3754059255700662</v>
      </c>
      <c r="E106">
        <v>7</v>
      </c>
      <c r="F106">
        <v>11</v>
      </c>
      <c r="G106" t="str">
        <f t="shared" si="8"/>
        <v>7x11</v>
      </c>
    </row>
    <row r="107" spans="1:7" ht="12.75">
      <c r="A107" s="1">
        <v>63</v>
      </c>
      <c r="B107" s="1">
        <v>9.789103707767863</v>
      </c>
      <c r="C107" s="1">
        <v>-0.08651867811340708</v>
      </c>
      <c r="D107" s="1">
        <v>-0.8969265657004322</v>
      </c>
      <c r="E107">
        <v>8</v>
      </c>
      <c r="F107">
        <v>12</v>
      </c>
      <c r="G107" t="str">
        <f t="shared" si="8"/>
        <v>8x12</v>
      </c>
    </row>
    <row r="108" spans="1:7" ht="12.75">
      <c r="A108" s="1">
        <v>64</v>
      </c>
      <c r="B108" s="1">
        <v>9.68826181186104</v>
      </c>
      <c r="C108" s="1">
        <v>0.060144279585321314</v>
      </c>
      <c r="D108" s="1">
        <v>0.6235070080968962</v>
      </c>
      <c r="E108">
        <v>9</v>
      </c>
      <c r="F108">
        <v>13</v>
      </c>
      <c r="G108" t="str">
        <f t="shared" si="8"/>
        <v>9x13</v>
      </c>
    </row>
    <row r="109" spans="1:7" ht="12.75">
      <c r="A109" s="1">
        <v>65</v>
      </c>
      <c r="B109" s="1">
        <v>9.587419915954213</v>
      </c>
      <c r="C109" s="1">
        <v>-0.13163584624505553</v>
      </c>
      <c r="D109" s="1">
        <v>-1.3646496926465619</v>
      </c>
      <c r="E109">
        <v>10</v>
      </c>
      <c r="F109">
        <v>14</v>
      </c>
      <c r="G109" t="str">
        <f aca="true" t="shared" si="9" ref="G109:G140">E109&amp;"x"&amp;F109</f>
        <v>10x14</v>
      </c>
    </row>
    <row r="110" spans="1:7" ht="12.75">
      <c r="A110" s="1">
        <v>66</v>
      </c>
      <c r="B110" s="1">
        <v>10.743933863823266</v>
      </c>
      <c r="C110" s="1">
        <v>0.09629267973157418</v>
      </c>
      <c r="D110" s="1">
        <v>0.9982522204109912</v>
      </c>
      <c r="E110">
        <v>0</v>
      </c>
      <c r="F110">
        <v>5</v>
      </c>
      <c r="G110" t="str">
        <f t="shared" si="9"/>
        <v>0x5</v>
      </c>
    </row>
    <row r="111" spans="1:7" ht="12.75">
      <c r="A111" s="1">
        <v>67</v>
      </c>
      <c r="B111" s="1">
        <v>10.64309196791644</v>
      </c>
      <c r="C111" s="1">
        <v>-0.08269568335970234</v>
      </c>
      <c r="D111" s="1">
        <v>-0.8572941345317941</v>
      </c>
      <c r="E111">
        <v>1</v>
      </c>
      <c r="F111">
        <v>6</v>
      </c>
      <c r="G111" t="str">
        <f t="shared" si="9"/>
        <v>1x6</v>
      </c>
    </row>
    <row r="112" spans="1:7" ht="12.75">
      <c r="A112" s="1">
        <v>68</v>
      </c>
      <c r="B112" s="1">
        <v>10.542250072009615</v>
      </c>
      <c r="C112" s="1">
        <v>-0.015975502119220053</v>
      </c>
      <c r="D112" s="1">
        <v>-0.16561570938878684</v>
      </c>
      <c r="E112">
        <v>2</v>
      </c>
      <c r="F112">
        <v>7</v>
      </c>
      <c r="G112" t="str">
        <f t="shared" si="9"/>
        <v>2x7</v>
      </c>
    </row>
    <row r="113" spans="1:7" ht="12.75">
      <c r="A113" s="1">
        <v>69</v>
      </c>
      <c r="B113" s="1">
        <v>10.441408176102788</v>
      </c>
      <c r="C113" s="1">
        <v>0.0030566188887899415</v>
      </c>
      <c r="D113" s="1">
        <v>0.031687523923838085</v>
      </c>
      <c r="E113">
        <v>3</v>
      </c>
      <c r="F113">
        <v>8</v>
      </c>
      <c r="G113" t="str">
        <f t="shared" si="9"/>
        <v>3x8</v>
      </c>
    </row>
    <row r="114" spans="1:7" ht="12.75">
      <c r="A114" s="1">
        <v>70</v>
      </c>
      <c r="B114" s="1">
        <v>10.340566280195963</v>
      </c>
      <c r="C114" s="1">
        <v>0.1527798436145993</v>
      </c>
      <c r="D114" s="1">
        <v>1.5838464413646294</v>
      </c>
      <c r="E114">
        <v>4</v>
      </c>
      <c r="F114">
        <v>9</v>
      </c>
      <c r="G114" t="str">
        <f t="shared" si="9"/>
        <v>4x9</v>
      </c>
    </row>
    <row r="115" spans="1:7" ht="12.75">
      <c r="A115" s="1">
        <v>71</v>
      </c>
      <c r="B115" s="1">
        <v>10.239724384289136</v>
      </c>
      <c r="C115" s="1">
        <v>0.011653662500599182</v>
      </c>
      <c r="D115" s="1">
        <v>0.12081182598274813</v>
      </c>
      <c r="E115">
        <v>5</v>
      </c>
      <c r="F115">
        <v>10</v>
      </c>
      <c r="G115" t="str">
        <f t="shared" si="9"/>
        <v>5x10</v>
      </c>
    </row>
    <row r="116" spans="1:7" ht="12.75">
      <c r="A116" s="1">
        <v>72</v>
      </c>
      <c r="B116" s="1">
        <v>10.138882488382313</v>
      </c>
      <c r="C116" s="1">
        <v>0.1365756665909501</v>
      </c>
      <c r="D116" s="1">
        <v>1.4158600924658091</v>
      </c>
      <c r="E116">
        <v>6</v>
      </c>
      <c r="F116">
        <v>11</v>
      </c>
      <c r="G116" t="str">
        <f t="shared" si="9"/>
        <v>6x11</v>
      </c>
    </row>
    <row r="117" spans="1:7" ht="12.75">
      <c r="A117" s="1">
        <v>73</v>
      </c>
      <c r="B117" s="1">
        <v>10.038040592475486</v>
      </c>
      <c r="C117" s="1">
        <v>0.1813120618465618</v>
      </c>
      <c r="D117" s="1">
        <v>1.879635802328568</v>
      </c>
      <c r="E117">
        <v>7</v>
      </c>
      <c r="F117">
        <v>12</v>
      </c>
      <c r="G117" t="str">
        <f t="shared" si="9"/>
        <v>7x12</v>
      </c>
    </row>
    <row r="118" spans="1:7" ht="12.75">
      <c r="A118" s="1">
        <v>74</v>
      </c>
      <c r="B118" s="1">
        <v>9.937198696568661</v>
      </c>
      <c r="C118" s="1">
        <v>0.17980881106143443</v>
      </c>
      <c r="D118" s="1">
        <v>1.8640518198465028</v>
      </c>
      <c r="E118">
        <v>8</v>
      </c>
      <c r="F118">
        <v>13</v>
      </c>
      <c r="G118" t="str">
        <f t="shared" si="9"/>
        <v>8x13</v>
      </c>
    </row>
    <row r="119" spans="1:7" ht="12.75">
      <c r="A119" s="1">
        <v>75</v>
      </c>
      <c r="B119" s="1">
        <v>9.836356800661836</v>
      </c>
      <c r="C119" s="1">
        <v>0.04826529300139448</v>
      </c>
      <c r="D119" s="1">
        <v>0.5003592800796329</v>
      </c>
      <c r="E119">
        <v>9</v>
      </c>
      <c r="F119">
        <v>14</v>
      </c>
      <c r="G119" t="str">
        <f t="shared" si="9"/>
        <v>9x14</v>
      </c>
    </row>
    <row r="120" spans="1:7" ht="12.75">
      <c r="A120" s="1">
        <v>76</v>
      </c>
      <c r="B120" s="1">
        <v>10.892028852624062</v>
      </c>
      <c r="C120" s="1">
        <v>0.14563686088012062</v>
      </c>
      <c r="D120" s="1">
        <v>1.5097961771604582</v>
      </c>
      <c r="E120">
        <v>0</v>
      </c>
      <c r="F120">
        <v>6</v>
      </c>
      <c r="G120" t="str">
        <f t="shared" si="9"/>
        <v>0x6</v>
      </c>
    </row>
    <row r="121" spans="1:7" ht="12.75">
      <c r="A121" s="1">
        <v>77</v>
      </c>
      <c r="B121" s="1">
        <v>10.791186956717237</v>
      </c>
      <c r="C121" s="1">
        <v>0.0506656002714152</v>
      </c>
      <c r="D121" s="1">
        <v>0.5252429168072246</v>
      </c>
      <c r="E121">
        <v>1</v>
      </c>
      <c r="F121">
        <v>7</v>
      </c>
      <c r="G121" t="str">
        <f t="shared" si="9"/>
        <v>1x7</v>
      </c>
    </row>
    <row r="122" spans="1:7" ht="12.75">
      <c r="A122" s="1">
        <v>78</v>
      </c>
      <c r="B122" s="1">
        <v>10.690345060810412</v>
      </c>
      <c r="C122" s="1">
        <v>-0.026595346840867506</v>
      </c>
      <c r="D122" s="1">
        <v>-0.27571009666055757</v>
      </c>
      <c r="E122">
        <v>2</v>
      </c>
      <c r="F122">
        <v>8</v>
      </c>
      <c r="G122" t="str">
        <f t="shared" si="9"/>
        <v>2x8</v>
      </c>
    </row>
    <row r="123" spans="1:7" ht="12.75">
      <c r="A123" s="1">
        <v>79</v>
      </c>
      <c r="B123" s="1">
        <v>10.589503164903586</v>
      </c>
      <c r="C123" s="1">
        <v>0.07594454097110415</v>
      </c>
      <c r="D123" s="1">
        <v>0.7873060222628706</v>
      </c>
      <c r="E123">
        <v>3</v>
      </c>
      <c r="F123">
        <v>9</v>
      </c>
      <c r="G123" t="str">
        <f t="shared" si="9"/>
        <v>3x9</v>
      </c>
    </row>
    <row r="124" spans="1:7" ht="12.75">
      <c r="A124" s="1">
        <v>80</v>
      </c>
      <c r="B124" s="1">
        <v>10.48866126899676</v>
      </c>
      <c r="C124" s="1">
        <v>-0.03732312771034785</v>
      </c>
      <c r="D124" s="1">
        <v>-0.38692344229486575</v>
      </c>
      <c r="E124">
        <v>4</v>
      </c>
      <c r="F124">
        <v>10</v>
      </c>
      <c r="G124" t="str">
        <f t="shared" si="9"/>
        <v>4x10</v>
      </c>
    </row>
    <row r="125" spans="1:7" ht="12.75">
      <c r="A125" s="1">
        <v>81</v>
      </c>
      <c r="B125" s="1">
        <v>10.387819373089934</v>
      </c>
      <c r="C125" s="1">
        <v>-0.06908305333354647</v>
      </c>
      <c r="D125" s="1">
        <v>-0.7161739768300486</v>
      </c>
      <c r="E125">
        <v>5</v>
      </c>
      <c r="F125">
        <v>11</v>
      </c>
      <c r="G125" t="str">
        <f t="shared" si="9"/>
        <v>5x11</v>
      </c>
    </row>
    <row r="126" spans="1:7" ht="12.75">
      <c r="A126" s="1">
        <v>82</v>
      </c>
      <c r="B126" s="1">
        <v>10.28697747718311</v>
      </c>
      <c r="C126" s="1">
        <v>0.15155970747083813</v>
      </c>
      <c r="D126" s="1">
        <v>1.5711974672358733</v>
      </c>
      <c r="E126">
        <v>6</v>
      </c>
      <c r="F126">
        <v>12</v>
      </c>
      <c r="G126" t="str">
        <f t="shared" si="9"/>
        <v>6x12</v>
      </c>
    </row>
    <row r="127" spans="1:7" ht="12.75">
      <c r="A127" s="1">
        <v>83</v>
      </c>
      <c r="B127" s="1">
        <v>10.186135581276282</v>
      </c>
      <c r="C127" s="1">
        <v>0.16554085303647526</v>
      </c>
      <c r="D127" s="1">
        <v>1.7161379719937875</v>
      </c>
      <c r="E127">
        <v>7</v>
      </c>
      <c r="F127">
        <v>13</v>
      </c>
      <c r="G127" t="str">
        <f t="shared" si="9"/>
        <v>7x13</v>
      </c>
    </row>
    <row r="128" spans="1:7" ht="12.75">
      <c r="A128" s="1">
        <v>84</v>
      </c>
      <c r="B128" s="1">
        <v>10.085293685369457</v>
      </c>
      <c r="C128" s="1">
        <v>-0.11379637346446003</v>
      </c>
      <c r="D128" s="1">
        <v>-1.1797104702276473</v>
      </c>
      <c r="E128">
        <v>8</v>
      </c>
      <c r="F128">
        <v>14</v>
      </c>
      <c r="G128" t="str">
        <f t="shared" si="9"/>
        <v>8x14</v>
      </c>
    </row>
    <row r="129" spans="1:7" ht="12.75">
      <c r="A129" s="1">
        <v>85</v>
      </c>
      <c r="B129" s="1">
        <v>11.04012384142486</v>
      </c>
      <c r="C129" s="1">
        <v>0.07543352047379415</v>
      </c>
      <c r="D129" s="1">
        <v>0.7820083470134407</v>
      </c>
      <c r="E129">
        <v>0</v>
      </c>
      <c r="F129">
        <v>7</v>
      </c>
      <c r="G129" t="str">
        <f t="shared" si="9"/>
        <v>0x7</v>
      </c>
    </row>
    <row r="130" spans="1:7" ht="12.75">
      <c r="A130" s="1">
        <v>86</v>
      </c>
      <c r="B130" s="1">
        <v>10.939281945518033</v>
      </c>
      <c r="C130" s="1">
        <v>-0.1401627619478969</v>
      </c>
      <c r="D130" s="1">
        <v>-1.4530469888620878</v>
      </c>
      <c r="E130">
        <v>1</v>
      </c>
      <c r="F130">
        <v>8</v>
      </c>
      <c r="G130" t="str">
        <f t="shared" si="9"/>
        <v>1x8</v>
      </c>
    </row>
    <row r="131" spans="1:7" ht="12.75">
      <c r="A131" s="1">
        <v>87</v>
      </c>
      <c r="B131" s="1">
        <v>10.83844004961121</v>
      </c>
      <c r="C131" s="1">
        <v>-0.012177152998653185</v>
      </c>
      <c r="D131" s="1">
        <v>-0.1262387759181243</v>
      </c>
      <c r="E131">
        <v>2</v>
      </c>
      <c r="F131">
        <v>9</v>
      </c>
      <c r="G131" t="str">
        <f t="shared" si="9"/>
        <v>2x9</v>
      </c>
    </row>
    <row r="132" spans="1:7" ht="12.75">
      <c r="A132" s="1">
        <v>88</v>
      </c>
      <c r="B132" s="1">
        <v>10.737598153704383</v>
      </c>
      <c r="C132" s="1">
        <v>-0.1940608710102545</v>
      </c>
      <c r="D132" s="1">
        <v>-2.011800854653716</v>
      </c>
      <c r="E132">
        <v>3</v>
      </c>
      <c r="F132">
        <v>10</v>
      </c>
      <c r="G132" t="str">
        <f t="shared" si="9"/>
        <v>3x10</v>
      </c>
    </row>
    <row r="133" spans="1:7" ht="12.75">
      <c r="A133" s="1">
        <v>89</v>
      </c>
      <c r="B133" s="1">
        <v>10.636756257797558</v>
      </c>
      <c r="C133" s="1">
        <v>-0.04246910956774386</v>
      </c>
      <c r="D133" s="1">
        <v>-0.4402710885506365</v>
      </c>
      <c r="E133">
        <v>4</v>
      </c>
      <c r="F133">
        <v>11</v>
      </c>
      <c r="G133" t="str">
        <f t="shared" si="9"/>
        <v>4x11</v>
      </c>
    </row>
    <row r="134" spans="1:7" ht="12.75">
      <c r="A134" s="1">
        <v>90</v>
      </c>
      <c r="B134" s="1">
        <v>10.53591436189073</v>
      </c>
      <c r="C134" s="1">
        <v>0.0013269222417520155</v>
      </c>
      <c r="D134" s="1">
        <v>0.013756010091672054</v>
      </c>
      <c r="E134">
        <v>5</v>
      </c>
      <c r="F134">
        <v>12</v>
      </c>
      <c r="G134" t="str">
        <f t="shared" si="9"/>
        <v>5x12</v>
      </c>
    </row>
    <row r="135" spans="1:7" ht="12.75">
      <c r="A135" s="1">
        <v>91</v>
      </c>
      <c r="B135" s="1">
        <v>10.435072465983907</v>
      </c>
      <c r="C135" s="1">
        <v>-0.08732236902073076</v>
      </c>
      <c r="D135" s="1">
        <v>-0.9052583125683815</v>
      </c>
      <c r="E135">
        <v>6</v>
      </c>
      <c r="F135">
        <v>13</v>
      </c>
      <c r="G135" t="str">
        <f t="shared" si="9"/>
        <v>6x13</v>
      </c>
    </row>
    <row r="136" spans="1:7" ht="12.75">
      <c r="A136" s="1">
        <v>92</v>
      </c>
      <c r="B136" s="1">
        <v>10.33423057007708</v>
      </c>
      <c r="C136" s="1">
        <v>-0.03729631383587595</v>
      </c>
      <c r="D136" s="1">
        <v>-0.3866454667540042</v>
      </c>
      <c r="E136">
        <v>7</v>
      </c>
      <c r="F136">
        <v>14</v>
      </c>
      <c r="G136" t="str">
        <f t="shared" si="9"/>
        <v>7x14</v>
      </c>
    </row>
    <row r="137" spans="1:7" ht="12.75">
      <c r="A137" s="1">
        <v>93</v>
      </c>
      <c r="B137" s="1">
        <v>11.188218830225656</v>
      </c>
      <c r="C137" s="1">
        <v>-0.07164282398473176</v>
      </c>
      <c r="D137" s="1">
        <v>-0.7427107472617341</v>
      </c>
      <c r="E137">
        <v>0</v>
      </c>
      <c r="F137">
        <v>8</v>
      </c>
      <c r="G137" t="str">
        <f t="shared" si="9"/>
        <v>0x8</v>
      </c>
    </row>
    <row r="138" spans="1:7" ht="12.75">
      <c r="A138" s="1">
        <v>94</v>
      </c>
      <c r="B138" s="1">
        <v>11.087376934318831</v>
      </c>
      <c r="C138" s="1">
        <v>-0.03888775163773772</v>
      </c>
      <c r="D138" s="1">
        <v>-0.4031436712258607</v>
      </c>
      <c r="E138">
        <v>1</v>
      </c>
      <c r="F138">
        <v>9</v>
      </c>
      <c r="G138" t="str">
        <f t="shared" si="9"/>
        <v>1x9</v>
      </c>
    </row>
    <row r="139" spans="1:7" ht="12.75">
      <c r="A139" s="1">
        <v>95</v>
      </c>
      <c r="B139" s="1">
        <v>10.986535038412006</v>
      </c>
      <c r="C139" s="1">
        <v>0.0560751191733484</v>
      </c>
      <c r="D139" s="1">
        <v>0.5813226133144075</v>
      </c>
      <c r="E139">
        <v>2</v>
      </c>
      <c r="F139">
        <v>10</v>
      </c>
      <c r="G139" t="str">
        <f t="shared" si="9"/>
        <v>2x10</v>
      </c>
    </row>
    <row r="140" spans="1:7" ht="12.75">
      <c r="A140" s="1">
        <v>96</v>
      </c>
      <c r="B140" s="1">
        <v>10.88569314250518</v>
      </c>
      <c r="C140" s="1">
        <v>-0.017368552041109098</v>
      </c>
      <c r="D140" s="1">
        <v>-0.1800572555327469</v>
      </c>
      <c r="E140">
        <v>3</v>
      </c>
      <c r="F140">
        <v>11</v>
      </c>
      <c r="G140" t="str">
        <f t="shared" si="9"/>
        <v>3x11</v>
      </c>
    </row>
    <row r="141" spans="1:7" ht="12.75">
      <c r="A141" s="1">
        <v>97</v>
      </c>
      <c r="B141" s="1">
        <v>10.784851246598354</v>
      </c>
      <c r="C141" s="1">
        <v>-0.13547440077652873</v>
      </c>
      <c r="D141" s="1">
        <v>-1.404443429770645</v>
      </c>
      <c r="E141">
        <v>4</v>
      </c>
      <c r="F141">
        <v>12</v>
      </c>
      <c r="G141" t="str">
        <f aca="true" t="shared" si="10" ref="G141:G164">E141&amp;"x"&amp;F141</f>
        <v>4x12</v>
      </c>
    </row>
    <row r="142" spans="1:7" ht="12.75">
      <c r="A142" s="1">
        <v>98</v>
      </c>
      <c r="B142" s="1">
        <v>10.684009350691529</v>
      </c>
      <c r="C142" s="1">
        <v>-0.13441294724921882</v>
      </c>
      <c r="D142" s="1">
        <v>-1.393439495271637</v>
      </c>
      <c r="E142">
        <v>5</v>
      </c>
      <c r="F142">
        <v>13</v>
      </c>
      <c r="G142" t="str">
        <f t="shared" si="10"/>
        <v>5x13</v>
      </c>
    </row>
    <row r="143" spans="1:7" ht="12.75">
      <c r="A143" s="1">
        <v>99</v>
      </c>
      <c r="B143" s="1">
        <v>10.583167454784704</v>
      </c>
      <c r="C143" s="1">
        <v>-0.13319925023147938</v>
      </c>
      <c r="D143" s="1">
        <v>-1.3808572746268073</v>
      </c>
      <c r="E143">
        <v>6</v>
      </c>
      <c r="F143">
        <v>14</v>
      </c>
      <c r="G143" t="str">
        <f t="shared" si="10"/>
        <v>6x14</v>
      </c>
    </row>
    <row r="144" spans="1:7" ht="12.75">
      <c r="A144" s="1">
        <v>100</v>
      </c>
      <c r="B144" s="1">
        <v>11.336313819026454</v>
      </c>
      <c r="C144" s="1">
        <v>0.05447582295805553</v>
      </c>
      <c r="D144" s="1">
        <v>0.56474294181226</v>
      </c>
      <c r="E144">
        <v>0</v>
      </c>
      <c r="F144">
        <v>9</v>
      </c>
      <c r="G144" t="str">
        <f t="shared" si="10"/>
        <v>0x9</v>
      </c>
    </row>
    <row r="145" spans="1:7" ht="12.75">
      <c r="A145" s="1">
        <v>101</v>
      </c>
      <c r="B145" s="1">
        <v>11.235471923119627</v>
      </c>
      <c r="C145" s="1">
        <v>-0.045665865990793364</v>
      </c>
      <c r="D145" s="1">
        <v>-0.47341139793155707</v>
      </c>
      <c r="E145">
        <v>1</v>
      </c>
      <c r="F145">
        <v>10</v>
      </c>
      <c r="G145" t="str">
        <f t="shared" si="10"/>
        <v>1x10</v>
      </c>
    </row>
    <row r="146" spans="1:7" ht="12.75">
      <c r="A146" s="1">
        <v>102</v>
      </c>
      <c r="B146" s="1">
        <v>11.134630027212804</v>
      </c>
      <c r="C146" s="1">
        <v>-0.0607188093655342</v>
      </c>
      <c r="D146" s="1">
        <v>-0.6294630748549146</v>
      </c>
      <c r="E146">
        <v>2</v>
      </c>
      <c r="F146">
        <v>11</v>
      </c>
      <c r="G146" t="str">
        <f t="shared" si="10"/>
        <v>2x11</v>
      </c>
    </row>
    <row r="147" spans="1:7" ht="12.75">
      <c r="A147" s="1">
        <v>103</v>
      </c>
      <c r="B147" s="1">
        <v>11.033788131305977</v>
      </c>
      <c r="C147" s="1">
        <v>0.0022457648084230897</v>
      </c>
      <c r="D147" s="1">
        <v>0.02328151748168785</v>
      </c>
      <c r="E147">
        <v>3</v>
      </c>
      <c r="F147">
        <v>12</v>
      </c>
      <c r="G147" t="str">
        <f t="shared" si="10"/>
        <v>3x12</v>
      </c>
    </row>
    <row r="148" spans="1:7" ht="12.75">
      <c r="A148" s="1">
        <v>104</v>
      </c>
      <c r="B148" s="1">
        <v>10.93294623539915</v>
      </c>
      <c r="C148" s="1">
        <v>-0.1277016989434383</v>
      </c>
      <c r="D148" s="1">
        <v>-1.3238649591630718</v>
      </c>
      <c r="E148">
        <v>4</v>
      </c>
      <c r="F148">
        <v>13</v>
      </c>
      <c r="G148" t="str">
        <f t="shared" si="10"/>
        <v>4x13</v>
      </c>
    </row>
    <row r="149" spans="1:7" ht="12.75">
      <c r="A149" s="1">
        <v>105</v>
      </c>
      <c r="B149" s="1">
        <v>10.832104339492325</v>
      </c>
      <c r="C149" s="1">
        <v>-0.16625324059724278</v>
      </c>
      <c r="D149" s="1">
        <v>-1.723523190333455</v>
      </c>
      <c r="E149">
        <v>5</v>
      </c>
      <c r="F149">
        <v>14</v>
      </c>
      <c r="G149" t="str">
        <f t="shared" si="10"/>
        <v>5x14</v>
      </c>
    </row>
    <row r="150" spans="1:7" ht="12.75">
      <c r="A150" s="1">
        <v>106</v>
      </c>
      <c r="B150" s="1">
        <v>11.48440880782725</v>
      </c>
      <c r="C150" s="1">
        <v>-0.24404802362302647</v>
      </c>
      <c r="D150" s="1">
        <v>-2.530010403155466</v>
      </c>
      <c r="E150">
        <v>0</v>
      </c>
      <c r="F150">
        <v>10</v>
      </c>
      <c r="G150" t="str">
        <f t="shared" si="10"/>
        <v>0x10</v>
      </c>
    </row>
    <row r="151" spans="1:7" ht="12.75">
      <c r="A151" s="1">
        <v>107</v>
      </c>
      <c r="B151" s="1">
        <v>11.383566911920425</v>
      </c>
      <c r="C151" s="1">
        <v>0.03377651684640526</v>
      </c>
      <c r="D151" s="1">
        <v>0.3501562427555685</v>
      </c>
      <c r="E151">
        <v>1</v>
      </c>
      <c r="F151">
        <v>11</v>
      </c>
      <c r="G151" t="str">
        <f t="shared" si="10"/>
        <v>1x11</v>
      </c>
    </row>
    <row r="152" spans="1:7" ht="12.75">
      <c r="A152" s="1">
        <v>108</v>
      </c>
      <c r="B152" s="1">
        <v>11.2827250160136</v>
      </c>
      <c r="C152" s="1">
        <v>-0.005464341834741759</v>
      </c>
      <c r="D152" s="1">
        <v>-0.05664803788638375</v>
      </c>
      <c r="E152">
        <v>2</v>
      </c>
      <c r="F152">
        <v>12</v>
      </c>
      <c r="G152" t="str">
        <f t="shared" si="10"/>
        <v>2x12</v>
      </c>
    </row>
    <row r="153" spans="1:7" ht="12.75">
      <c r="A153" s="1">
        <v>109</v>
      </c>
      <c r="B153" s="1">
        <v>11.181883120106775</v>
      </c>
      <c r="C153" s="1">
        <v>0.14543788292933613</v>
      </c>
      <c r="D153" s="1">
        <v>1.5077334016541875</v>
      </c>
      <c r="E153">
        <v>3</v>
      </c>
      <c r="F153">
        <v>13</v>
      </c>
      <c r="G153" t="str">
        <f t="shared" si="10"/>
        <v>3x13</v>
      </c>
    </row>
    <row r="154" spans="1:7" ht="12.75">
      <c r="A154" s="1">
        <v>110</v>
      </c>
      <c r="B154" s="1">
        <v>11.081041224199948</v>
      </c>
      <c r="C154" s="1">
        <v>0.06999616549420296</v>
      </c>
      <c r="D154" s="1">
        <v>0.725640077933482</v>
      </c>
      <c r="E154">
        <v>4</v>
      </c>
      <c r="F154">
        <v>14</v>
      </c>
      <c r="G154" t="str">
        <f t="shared" si="10"/>
        <v>4x14</v>
      </c>
    </row>
    <row r="155" spans="1:7" ht="12.75">
      <c r="A155" s="1">
        <v>111</v>
      </c>
      <c r="B155" s="1">
        <v>11.632503796628049</v>
      </c>
      <c r="C155" s="1">
        <v>-0.03269913502511912</v>
      </c>
      <c r="D155" s="1">
        <v>-0.33898718194713123</v>
      </c>
      <c r="E155">
        <v>0</v>
      </c>
      <c r="F155">
        <v>11</v>
      </c>
      <c r="G155" t="str">
        <f t="shared" si="10"/>
        <v>0x11</v>
      </c>
    </row>
    <row r="156" spans="1:7" ht="12.75">
      <c r="A156" s="1">
        <v>112</v>
      </c>
      <c r="B156" s="1">
        <v>11.531661900721222</v>
      </c>
      <c r="C156" s="1">
        <v>0.0065599303849595</v>
      </c>
      <c r="D156" s="1">
        <v>0.06800584520839875</v>
      </c>
      <c r="E156">
        <v>1</v>
      </c>
      <c r="F156">
        <v>12</v>
      </c>
      <c r="G156" t="str">
        <f t="shared" si="10"/>
        <v>1x12</v>
      </c>
    </row>
    <row r="157" spans="1:7" ht="12.75">
      <c r="A157" s="1">
        <v>113</v>
      </c>
      <c r="B157" s="1">
        <v>11.430820004814397</v>
      </c>
      <c r="C157" s="1">
        <v>0.05706274941081091</v>
      </c>
      <c r="D157" s="1">
        <v>0.5915612324933555</v>
      </c>
      <c r="E157">
        <v>2</v>
      </c>
      <c r="F157">
        <v>13</v>
      </c>
      <c r="G157" t="str">
        <f t="shared" si="10"/>
        <v>2x13</v>
      </c>
    </row>
    <row r="158" spans="1:7" ht="12.75">
      <c r="A158" s="1">
        <v>114</v>
      </c>
      <c r="B158" s="1">
        <v>11.329978108907572</v>
      </c>
      <c r="C158" s="1">
        <v>-0.023659428928754167</v>
      </c>
      <c r="D158" s="1">
        <v>-0.2452738622252774</v>
      </c>
      <c r="E158">
        <v>3</v>
      </c>
      <c r="F158">
        <v>14</v>
      </c>
      <c r="G158" t="str">
        <f t="shared" si="10"/>
        <v>3x14</v>
      </c>
    </row>
    <row r="159" spans="1:7" ht="12.75">
      <c r="A159" s="1">
        <v>115</v>
      </c>
      <c r="B159" s="1">
        <v>11.780598785428845</v>
      </c>
      <c r="C159" s="1">
        <v>0.14158867274480436</v>
      </c>
      <c r="D159" s="1">
        <v>1.4678291989230063</v>
      </c>
      <c r="E159">
        <v>0</v>
      </c>
      <c r="F159">
        <v>12</v>
      </c>
      <c r="G159" t="str">
        <f t="shared" si="10"/>
        <v>0x12</v>
      </c>
    </row>
    <row r="160" spans="1:7" ht="12.75">
      <c r="A160" s="1">
        <v>116</v>
      </c>
      <c r="B160" s="1">
        <v>11.679756889522018</v>
      </c>
      <c r="C160" s="1">
        <v>0.017624911626390016</v>
      </c>
      <c r="D160" s="1">
        <v>0.1827148981068626</v>
      </c>
      <c r="E160">
        <v>1</v>
      </c>
      <c r="F160">
        <v>13</v>
      </c>
      <c r="G160" t="str">
        <f t="shared" si="10"/>
        <v>1x13</v>
      </c>
    </row>
    <row r="161" spans="1:7" ht="12.75">
      <c r="A161" s="1">
        <v>117</v>
      </c>
      <c r="B161" s="1">
        <v>11.578914993615195</v>
      </c>
      <c r="C161" s="1">
        <v>0.28672542937958667</v>
      </c>
      <c r="D161" s="1">
        <v>2.9724408680322028</v>
      </c>
      <c r="E161">
        <v>2</v>
      </c>
      <c r="F161">
        <v>14</v>
      </c>
      <c r="G161" t="str">
        <f t="shared" si="10"/>
        <v>2x14</v>
      </c>
    </row>
    <row r="162" spans="1:7" ht="12.75">
      <c r="A162" s="1">
        <v>118</v>
      </c>
      <c r="B162" s="1">
        <v>11.928693774229643</v>
      </c>
      <c r="C162" s="1">
        <v>-0.1888131613340125</v>
      </c>
      <c r="D162" s="1">
        <v>-1.9573986108800068</v>
      </c>
      <c r="E162">
        <v>0</v>
      </c>
      <c r="F162">
        <v>13</v>
      </c>
      <c r="G162" t="str">
        <f t="shared" si="10"/>
        <v>0x13</v>
      </c>
    </row>
    <row r="163" spans="1:7" ht="12.75">
      <c r="A163" s="1">
        <v>119</v>
      </c>
      <c r="B163" s="1">
        <v>11.827851878322816</v>
      </c>
      <c r="C163" s="1">
        <v>0.1386945864893221</v>
      </c>
      <c r="D163" s="1">
        <v>1.4378266271942979</v>
      </c>
      <c r="E163">
        <v>1</v>
      </c>
      <c r="F163">
        <v>14</v>
      </c>
      <c r="G163" t="str">
        <f t="shared" si="10"/>
        <v>1x14</v>
      </c>
    </row>
    <row r="164" spans="1:7" ht="13.5" thickBot="1">
      <c r="A164" s="2">
        <v>120</v>
      </c>
      <c r="B164" s="2">
        <v>12.07678876303044</v>
      </c>
      <c r="C164" s="2">
        <v>0.03813895309627213</v>
      </c>
      <c r="D164" s="2">
        <v>0.3953809855394488</v>
      </c>
      <c r="E164">
        <v>0</v>
      </c>
      <c r="F164">
        <v>14</v>
      </c>
      <c r="G164" t="str">
        <f t="shared" si="10"/>
        <v>0x14</v>
      </c>
    </row>
  </sheetData>
  <sheetProtection/>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codeName="Sheet7"/>
  <dimension ref="A1:AC145"/>
  <sheetViews>
    <sheetView zoomScalePageLayoutView="0" workbookViewId="0" topLeftCell="G57">
      <selection activeCell="U51" sqref="U51"/>
    </sheetView>
  </sheetViews>
  <sheetFormatPr defaultColWidth="9.140625" defaultRowHeight="12.75"/>
  <sheetData>
    <row r="1" spans="1:4" ht="12.75">
      <c r="A1" t="s">
        <v>8</v>
      </c>
      <c r="D1" t="s">
        <v>53</v>
      </c>
    </row>
    <row r="2" ht="13.5" thickBot="1"/>
    <row r="3" spans="1:2" ht="12.75">
      <c r="A3" s="4" t="s">
        <v>9</v>
      </c>
      <c r="B3" s="4"/>
    </row>
    <row r="4" spans="1:2" ht="12.75">
      <c r="A4" s="1" t="s">
        <v>10</v>
      </c>
      <c r="B4" s="1">
        <v>0.9914799141528314</v>
      </c>
    </row>
    <row r="5" spans="1:2" ht="12.75">
      <c r="A5" s="1" t="s">
        <v>11</v>
      </c>
      <c r="B5" s="1">
        <v>0.983032420168506</v>
      </c>
    </row>
    <row r="6" spans="1:2" ht="12.75">
      <c r="A6" s="1" t="s">
        <v>12</v>
      </c>
      <c r="B6" s="1">
        <v>0.9827423760688223</v>
      </c>
    </row>
    <row r="7" spans="1:2" ht="12.75">
      <c r="A7" s="1" t="s">
        <v>13</v>
      </c>
      <c r="B7" s="1">
        <v>0.10556789590925439</v>
      </c>
    </row>
    <row r="8" spans="1:2" ht="13.5" thickBot="1">
      <c r="A8" s="2" t="s">
        <v>14</v>
      </c>
      <c r="B8" s="2">
        <v>120</v>
      </c>
    </row>
    <row r="10" ht="13.5" thickBot="1">
      <c r="A10" t="s">
        <v>15</v>
      </c>
    </row>
    <row r="11" spans="1:6" ht="12.75">
      <c r="A11" s="3"/>
      <c r="B11" s="3" t="s">
        <v>20</v>
      </c>
      <c r="C11" s="3" t="s">
        <v>21</v>
      </c>
      <c r="D11" s="3" t="s">
        <v>22</v>
      </c>
      <c r="E11" s="3" t="s">
        <v>23</v>
      </c>
      <c r="F11" s="3" t="s">
        <v>24</v>
      </c>
    </row>
    <row r="12" spans="1:6" ht="12.75">
      <c r="A12" s="1" t="s">
        <v>16</v>
      </c>
      <c r="B12" s="1">
        <v>2</v>
      </c>
      <c r="C12" s="1">
        <v>75.54357490357098</v>
      </c>
      <c r="D12" s="1">
        <v>37.77178745178549</v>
      </c>
      <c r="E12" s="1">
        <v>3389.2515698153006</v>
      </c>
      <c r="F12" s="1">
        <v>2.7087206596824248E-104</v>
      </c>
    </row>
    <row r="13" spans="1:6" ht="12.75">
      <c r="A13" s="1" t="s">
        <v>17</v>
      </c>
      <c r="B13" s="1">
        <v>117</v>
      </c>
      <c r="C13" s="1">
        <v>1.303915935664739</v>
      </c>
      <c r="D13" s="1">
        <v>0.01114458064670717</v>
      </c>
      <c r="E13" s="1"/>
      <c r="F13" s="1"/>
    </row>
    <row r="14" spans="1:6" ht="13.5" thickBot="1">
      <c r="A14" s="2" t="s">
        <v>18</v>
      </c>
      <c r="B14" s="2">
        <v>119</v>
      </c>
      <c r="C14" s="2">
        <v>76.84749083923572</v>
      </c>
      <c r="D14" s="2"/>
      <c r="E14" s="2"/>
      <c r="F14" s="2"/>
    </row>
    <row r="15" ht="13.5" thickBot="1"/>
    <row r="16" spans="1:9" ht="12.75">
      <c r="A16" s="3"/>
      <c r="B16" s="3" t="s">
        <v>25</v>
      </c>
      <c r="C16" s="3" t="s">
        <v>13</v>
      </c>
      <c r="D16" s="3" t="s">
        <v>26</v>
      </c>
      <c r="E16" s="3" t="s">
        <v>27</v>
      </c>
      <c r="F16" s="3" t="s">
        <v>28</v>
      </c>
      <c r="G16" s="3" t="s">
        <v>29</v>
      </c>
      <c r="H16" s="3" t="s">
        <v>30</v>
      </c>
      <c r="I16" s="3" t="s">
        <v>31</v>
      </c>
    </row>
    <row r="17" spans="1:9" ht="12.75">
      <c r="A17" s="1" t="s">
        <v>19</v>
      </c>
      <c r="B17" s="1">
        <v>10.004811212412996</v>
      </c>
      <c r="C17" s="1">
        <v>0.026546766940860535</v>
      </c>
      <c r="D17" s="1">
        <v>376.87494054176835</v>
      </c>
      <c r="E17" s="1">
        <v>2.6300788388898865E-182</v>
      </c>
      <c r="F17" s="1">
        <v>9.952236733338742</v>
      </c>
      <c r="G17" s="1">
        <v>10.05738569148725</v>
      </c>
      <c r="H17" s="1">
        <v>9.952236733338742</v>
      </c>
      <c r="I17" s="1">
        <v>10.05738569148725</v>
      </c>
    </row>
    <row r="18" spans="1:9" ht="12.75">
      <c r="A18" s="1" t="s">
        <v>0</v>
      </c>
      <c r="B18" s="1">
        <v>-0.250525367068997</v>
      </c>
      <c r="C18" s="1">
        <v>0.0030602604171479147</v>
      </c>
      <c r="D18" s="1">
        <v>-81.86406805943668</v>
      </c>
      <c r="E18" s="1">
        <v>3.871225873755048E-105</v>
      </c>
      <c r="F18" s="1">
        <v>-0.25658605225983533</v>
      </c>
      <c r="G18" s="1">
        <v>-0.24446468187815865</v>
      </c>
      <c r="H18" s="1">
        <v>-0.25658605225983533</v>
      </c>
      <c r="I18" s="1">
        <v>-0.24446468187815865</v>
      </c>
    </row>
    <row r="19" spans="1:9" ht="13.5" thickBot="1">
      <c r="A19" s="2" t="s">
        <v>1</v>
      </c>
      <c r="B19" s="2">
        <v>0.14848502469927308</v>
      </c>
      <c r="C19" s="2">
        <v>0.003060260417147917</v>
      </c>
      <c r="D19" s="2">
        <v>48.52038861374329</v>
      </c>
      <c r="E19" s="2">
        <v>2.4029357041475512E-79</v>
      </c>
      <c r="F19" s="2">
        <v>0.14242433950843472</v>
      </c>
      <c r="G19" s="2">
        <v>0.15454570989011143</v>
      </c>
      <c r="H19" s="2">
        <v>0.14242433950843472</v>
      </c>
      <c r="I19" s="2">
        <v>0.15454570989011143</v>
      </c>
    </row>
    <row r="21" ht="12.75">
      <c r="D21" t="s">
        <v>55</v>
      </c>
    </row>
    <row r="22" ht="12.75">
      <c r="K22" s="13"/>
    </row>
    <row r="23" spans="1:4" ht="12.75">
      <c r="A23" t="s">
        <v>32</v>
      </c>
      <c r="D23" t="s">
        <v>56</v>
      </c>
    </row>
    <row r="24" ht="13.5" thickBot="1"/>
    <row r="25" spans="1:26" ht="12.75">
      <c r="A25" s="3" t="s">
        <v>33</v>
      </c>
      <c r="B25" s="3" t="s">
        <v>36</v>
      </c>
      <c r="C25" s="3" t="s">
        <v>34</v>
      </c>
      <c r="H25" t="s">
        <v>51</v>
      </c>
      <c r="I25">
        <v>0</v>
      </c>
      <c r="J25">
        <v>1</v>
      </c>
      <c r="K25">
        <v>2</v>
      </c>
      <c r="L25">
        <v>3</v>
      </c>
      <c r="M25">
        <v>4</v>
      </c>
      <c r="N25">
        <v>5</v>
      </c>
      <c r="O25">
        <v>6</v>
      </c>
      <c r="P25">
        <v>7</v>
      </c>
      <c r="Q25">
        <v>8</v>
      </c>
      <c r="R25">
        <v>9</v>
      </c>
      <c r="S25">
        <v>10</v>
      </c>
      <c r="T25">
        <v>11</v>
      </c>
      <c r="U25">
        <v>12</v>
      </c>
      <c r="V25">
        <v>13</v>
      </c>
      <c r="W25">
        <v>14</v>
      </c>
      <c r="Y25" t="s">
        <v>50</v>
      </c>
      <c r="Z25" t="s">
        <v>71</v>
      </c>
    </row>
    <row r="26" spans="1:7" ht="12.75">
      <c r="A26" s="1">
        <v>1</v>
      </c>
      <c r="B26" s="1">
        <v>10.004811212412996</v>
      </c>
      <c r="C26" s="1">
        <v>-0.033952851093561165</v>
      </c>
      <c r="G26" t="s">
        <v>52</v>
      </c>
    </row>
    <row r="27" spans="1:27" ht="12.75">
      <c r="A27" s="1">
        <v>2</v>
      </c>
      <c r="B27" s="1">
        <v>9.902770870043272</v>
      </c>
      <c r="C27" s="1">
        <v>-0.04183921397156887</v>
      </c>
      <c r="G27">
        <v>0</v>
      </c>
      <c r="I27" s="7">
        <v>-0.033952851093561165</v>
      </c>
      <c r="J27" s="7">
        <v>-0.10747810873595398</v>
      </c>
      <c r="K27" s="7">
        <v>-0.10251661460611317</v>
      </c>
      <c r="L27" s="7">
        <v>0.007362138801140006</v>
      </c>
      <c r="M27" s="7">
        <v>0.1218239958733669</v>
      </c>
      <c r="N27" s="7">
        <v>-0.06986558432202017</v>
      </c>
      <c r="O27" s="7">
        <v>-0.06909241903118613</v>
      </c>
      <c r="P27" s="7">
        <v>-0.005149992581591434</v>
      </c>
      <c r="Q27" s="7">
        <v>0.17720996968371416</v>
      </c>
      <c r="R27" s="7">
        <v>-0.0697919105640139</v>
      </c>
      <c r="S27" s="7">
        <v>0.09473166645044806</v>
      </c>
      <c r="T27" s="7">
        <v>-0.05079444414954182</v>
      </c>
      <c r="U27" s="7">
        <v>-0.006658393773918192</v>
      </c>
      <c r="V27" s="7">
        <v>-0.016420865032719334</v>
      </c>
      <c r="W27" s="7">
        <v>0.08805132468486221</v>
      </c>
      <c r="X27" s="7"/>
      <c r="Y27" s="7">
        <f>AVERAGE(I27:W27)</f>
        <v>-0.00283613922647253</v>
      </c>
      <c r="Z27" s="7">
        <f>STDEV(I27:W27)</f>
        <v>0.08600895957349733</v>
      </c>
      <c r="AA27" s="7"/>
    </row>
    <row r="28" spans="1:27" ht="12.75">
      <c r="A28" s="1">
        <v>3</v>
      </c>
      <c r="B28" s="1">
        <v>9.800730527673547</v>
      </c>
      <c r="C28" s="1">
        <v>0.11525240830695793</v>
      </c>
      <c r="G28">
        <v>1</v>
      </c>
      <c r="I28" s="7"/>
      <c r="J28" s="7">
        <v>-0.04183921397156887</v>
      </c>
      <c r="K28" s="7">
        <v>-0.18514409061492287</v>
      </c>
      <c r="L28" s="7">
        <v>-0.12397640891012429</v>
      </c>
      <c r="M28" s="7">
        <v>0.044545305067941854</v>
      </c>
      <c r="N28" s="7">
        <v>-0.033001495480574405</v>
      </c>
      <c r="O28" s="7">
        <v>-0.2284715097610146</v>
      </c>
      <c r="P28" s="7">
        <v>-0.04226003432418146</v>
      </c>
      <c r="Q28" s="7">
        <v>0.031522095286319995</v>
      </c>
      <c r="R28" s="7">
        <v>-0.09601116381094954</v>
      </c>
      <c r="S28" s="7">
        <v>0.21820853354857483</v>
      </c>
      <c r="T28" s="7">
        <v>0.14264722944782982</v>
      </c>
      <c r="U28" s="7">
        <v>-0.07497492225283686</v>
      </c>
      <c r="V28" s="7">
        <v>0.08809432922789817</v>
      </c>
      <c r="W28" s="7">
        <v>-0.21405235117009092</v>
      </c>
      <c r="X28" s="7"/>
      <c r="Y28" s="7">
        <f aca="true" t="shared" si="0" ref="Y28:Y41">AVERAGE(I28:W28)</f>
        <v>-0.0367652641226928</v>
      </c>
      <c r="Z28" s="7">
        <f aca="true" t="shared" si="1" ref="Z28:Z40">STDEV(I28:W28)</f>
        <v>0.13211567900870225</v>
      </c>
      <c r="AA28" s="7"/>
    </row>
    <row r="29" spans="1:27" ht="12.75">
      <c r="A29" s="1">
        <v>4</v>
      </c>
      <c r="B29" s="1">
        <v>9.698690185303823</v>
      </c>
      <c r="C29" s="1">
        <v>-0.01193357918394966</v>
      </c>
      <c r="G29">
        <v>2</v>
      </c>
      <c r="I29" s="7"/>
      <c r="J29" s="7"/>
      <c r="K29" s="7">
        <v>0.11525240830695793</v>
      </c>
      <c r="L29" s="7">
        <v>-0.09849135238821027</v>
      </c>
      <c r="M29" s="7">
        <v>-0.11997884279717574</v>
      </c>
      <c r="N29" s="7">
        <v>-0.16814887967704628</v>
      </c>
      <c r="O29" s="7">
        <v>0.03078296729296426</v>
      </c>
      <c r="P29" s="7">
        <v>-0.12042064544754005</v>
      </c>
      <c r="Q29" s="7">
        <v>0.08238653460185219</v>
      </c>
      <c r="R29" s="7">
        <v>0.11038459259674838</v>
      </c>
      <c r="S29" s="7">
        <v>0.06768152248121595</v>
      </c>
      <c r="T29" s="7">
        <v>-0.06676648497136028</v>
      </c>
      <c r="U29" s="7">
        <v>0.002402253447050029</v>
      </c>
      <c r="V29" s="7">
        <v>-0.098915821735158</v>
      </c>
      <c r="W29" s="7">
        <v>0.15956736539110317</v>
      </c>
      <c r="X29" s="7"/>
      <c r="Y29" s="7">
        <f t="shared" si="0"/>
        <v>-0.008020337146046056</v>
      </c>
      <c r="Z29" s="7">
        <f t="shared" si="1"/>
        <v>0.10936476659550827</v>
      </c>
      <c r="AA29" s="7"/>
    </row>
    <row r="30" spans="1:27" ht="12.75">
      <c r="A30" s="1">
        <v>5</v>
      </c>
      <c r="B30" s="1">
        <v>9.5966498429341</v>
      </c>
      <c r="C30" s="1">
        <v>0.11463345947922754</v>
      </c>
      <c r="G30">
        <v>3</v>
      </c>
      <c r="I30" s="7"/>
      <c r="J30" s="7"/>
      <c r="K30" s="7"/>
      <c r="L30" s="7">
        <v>-0.01193357918394966</v>
      </c>
      <c r="M30" s="7">
        <v>0.0016664860303574613</v>
      </c>
      <c r="N30" s="7">
        <v>0.13115897052756154</v>
      </c>
      <c r="O30" s="7">
        <v>-0.14328482499039197</v>
      </c>
      <c r="P30" s="7">
        <v>0.06788434992620829</v>
      </c>
      <c r="Q30" s="7">
        <v>0.015488443048703004</v>
      </c>
      <c r="R30" s="7">
        <v>0.04385313830717763</v>
      </c>
      <c r="S30" s="7">
        <v>-0.02551627417880198</v>
      </c>
      <c r="T30" s="7">
        <v>0.01444545336121017</v>
      </c>
      <c r="U30" s="7">
        <v>0.04057838033317651</v>
      </c>
      <c r="V30" s="7">
        <v>0.04999487877390685</v>
      </c>
      <c r="W30" s="7">
        <v>0.030505547958954438</v>
      </c>
      <c r="X30" s="7"/>
      <c r="Y30" s="7">
        <f t="shared" si="0"/>
        <v>0.017903414159509357</v>
      </c>
      <c r="Z30" s="7">
        <f t="shared" si="1"/>
        <v>0.06518485916007333</v>
      </c>
      <c r="AA30" s="7"/>
    </row>
    <row r="31" spans="1:27" ht="12.75">
      <c r="A31" s="1">
        <v>6</v>
      </c>
      <c r="B31" s="1">
        <v>9.494609500564376</v>
      </c>
      <c r="C31" s="1">
        <v>0.042889842107268095</v>
      </c>
      <c r="G31">
        <v>4</v>
      </c>
      <c r="I31" s="7"/>
      <c r="J31" s="7"/>
      <c r="K31" s="7"/>
      <c r="L31" s="7"/>
      <c r="M31" s="7">
        <v>0.11463345947922754</v>
      </c>
      <c r="N31" s="7">
        <v>-0.06319022456743362</v>
      </c>
      <c r="O31" s="7">
        <v>0.020698849535220276</v>
      </c>
      <c r="P31" s="7">
        <v>0.008402756656016308</v>
      </c>
      <c r="Q31" s="7">
        <v>-0.05909155176600578</v>
      </c>
      <c r="R31" s="7">
        <v>-0.17579130649568775</v>
      </c>
      <c r="S31" s="7">
        <v>-0.09589755955831691</v>
      </c>
      <c r="T31" s="7">
        <v>0.08204422955077106</v>
      </c>
      <c r="U31" s="7">
        <v>0.10796278542705373</v>
      </c>
      <c r="V31" s="7">
        <v>-0.047897843854347144</v>
      </c>
      <c r="W31" s="7">
        <v>-0.012054357187450293</v>
      </c>
      <c r="X31" s="7"/>
      <c r="Y31" s="7">
        <f t="shared" si="0"/>
        <v>-0.010925523889177507</v>
      </c>
      <c r="Z31" s="7">
        <f t="shared" si="1"/>
        <v>0.08985394364269132</v>
      </c>
      <c r="AA31" s="7"/>
    </row>
    <row r="32" spans="1:27" ht="12.75">
      <c r="A32" s="1">
        <v>7</v>
      </c>
      <c r="B32" s="1">
        <v>9.392569158194652</v>
      </c>
      <c r="C32" s="1">
        <v>0.04468343348488446</v>
      </c>
      <c r="G32">
        <v>5</v>
      </c>
      <c r="I32" s="7"/>
      <c r="J32" s="7"/>
      <c r="K32" s="7"/>
      <c r="L32" s="7"/>
      <c r="M32" s="7"/>
      <c r="N32" s="7">
        <v>0.042889842107268095</v>
      </c>
      <c r="O32" s="7">
        <v>-0.06552407930154658</v>
      </c>
      <c r="P32" s="7">
        <v>0.1346555451660869</v>
      </c>
      <c r="Q32" s="7">
        <v>0.01957071455046666</v>
      </c>
      <c r="R32" s="7">
        <v>-0.13184889371969</v>
      </c>
      <c r="S32" s="7">
        <v>0.11705548564559187</v>
      </c>
      <c r="T32" s="7">
        <v>-0.05915894638617658</v>
      </c>
      <c r="U32" s="7">
        <v>0.11624626014630834</v>
      </c>
      <c r="V32" s="7">
        <v>-0.021671450821392213</v>
      </c>
      <c r="W32" s="7">
        <v>-0.0004285506600680833</v>
      </c>
      <c r="X32" s="7"/>
      <c r="Y32" s="7">
        <f t="shared" si="0"/>
        <v>0.015178592672684843</v>
      </c>
      <c r="Z32" s="7">
        <f t="shared" si="1"/>
        <v>0.0887650471424362</v>
      </c>
      <c r="AA32" s="7"/>
    </row>
    <row r="33" spans="1:27" ht="12.75">
      <c r="A33" s="1">
        <v>8</v>
      </c>
      <c r="B33" s="1">
        <v>9.29052881582493</v>
      </c>
      <c r="C33" s="1">
        <v>-0.031501015988594006</v>
      </c>
      <c r="G33">
        <v>6</v>
      </c>
      <c r="I33" s="7"/>
      <c r="J33" s="7"/>
      <c r="K33" s="7"/>
      <c r="L33" s="7"/>
      <c r="M33" s="7"/>
      <c r="N33" s="7"/>
      <c r="O33" s="7">
        <v>0.04468343348488446</v>
      </c>
      <c r="P33" s="7">
        <v>0.04713895589282657</v>
      </c>
      <c r="Q33" s="7">
        <v>0.08779990710188734</v>
      </c>
      <c r="R33" s="7">
        <v>0.11691033590724764</v>
      </c>
      <c r="S33" s="7">
        <v>0.014342741991915986</v>
      </c>
      <c r="T33" s="7">
        <v>0.15726554428358241</v>
      </c>
      <c r="U33" s="7">
        <v>-0.0159241814145048</v>
      </c>
      <c r="V33" s="7">
        <v>-0.0647815302075383</v>
      </c>
      <c r="W33" s="7">
        <v>-0.07624965072573886</v>
      </c>
      <c r="X33" s="7"/>
      <c r="Y33" s="7">
        <f t="shared" si="0"/>
        <v>0.03457617292384027</v>
      </c>
      <c r="Z33" s="7">
        <f t="shared" si="1"/>
        <v>0.07908724314434601</v>
      </c>
      <c r="AA33" s="7"/>
    </row>
    <row r="34" spans="1:27" ht="12.75">
      <c r="A34" s="1">
        <v>9</v>
      </c>
      <c r="B34" s="1">
        <v>9.188488473455203</v>
      </c>
      <c r="C34" s="1">
        <v>-0.1150374064070867</v>
      </c>
      <c r="G34">
        <v>7</v>
      </c>
      <c r="I34" s="7"/>
      <c r="J34" s="7"/>
      <c r="K34" s="7"/>
      <c r="L34" s="7"/>
      <c r="M34" s="7"/>
      <c r="N34" s="7"/>
      <c r="O34" s="7"/>
      <c r="P34" s="7">
        <v>-0.031501015988594006</v>
      </c>
      <c r="Q34" s="7">
        <v>-0.0738708283275944</v>
      </c>
      <c r="R34" s="7">
        <v>0.10341315758487113</v>
      </c>
      <c r="S34" s="7">
        <v>0.1196221383781193</v>
      </c>
      <c r="T34" s="7">
        <v>0.09770930837060376</v>
      </c>
      <c r="U34" s="7">
        <v>0.042393669003994106</v>
      </c>
      <c r="V34" s="7">
        <v>-0.06101160794078808</v>
      </c>
      <c r="W34" s="7">
        <v>0.11114510796434374</v>
      </c>
      <c r="X34" s="7"/>
      <c r="Y34" s="7">
        <f t="shared" si="0"/>
        <v>0.038487491130619444</v>
      </c>
      <c r="Z34" s="7">
        <f t="shared" si="1"/>
        <v>0.08196047661745073</v>
      </c>
      <c r="AA34" s="7"/>
    </row>
    <row r="35" spans="1:27" ht="12.75">
      <c r="A35" s="1">
        <v>10</v>
      </c>
      <c r="B35" s="1">
        <v>9.086448131085481</v>
      </c>
      <c r="C35" s="1">
        <v>0.1026545541219086</v>
      </c>
      <c r="G35">
        <v>8</v>
      </c>
      <c r="I35" s="7"/>
      <c r="J35" s="7"/>
      <c r="K35" s="7"/>
      <c r="L35" s="7"/>
      <c r="M35" s="7"/>
      <c r="N35" s="7"/>
      <c r="O35" s="7"/>
      <c r="P35" s="7"/>
      <c r="Q35" s="7">
        <v>-0.1150374064070867</v>
      </c>
      <c r="R35" s="7">
        <v>-0.002797259966479615</v>
      </c>
      <c r="S35" s="7">
        <v>0.028696305081236773</v>
      </c>
      <c r="T35" s="7">
        <v>0.0462224962788369</v>
      </c>
      <c r="U35" s="7">
        <v>-0.02362602863550478</v>
      </c>
      <c r="V35" s="7">
        <v>0.06279371358814423</v>
      </c>
      <c r="W35" s="7">
        <v>0.003383994709119875</v>
      </c>
      <c r="X35" s="7"/>
      <c r="Y35" s="7">
        <f t="shared" si="0"/>
        <v>-5.202647881904657E-05</v>
      </c>
      <c r="Z35" s="7">
        <f t="shared" si="1"/>
        <v>0.058756700032049185</v>
      </c>
      <c r="AA35" s="7"/>
    </row>
    <row r="36" spans="1:27" ht="12.75">
      <c r="A36" s="1">
        <v>11</v>
      </c>
      <c r="B36" s="1">
        <v>8.984407788715757</v>
      </c>
      <c r="C36" s="1">
        <v>-0.014384941591954359</v>
      </c>
      <c r="G36">
        <v>9</v>
      </c>
      <c r="I36" s="7"/>
      <c r="J36" s="7"/>
      <c r="K36" s="7"/>
      <c r="L36" s="7"/>
      <c r="M36" s="7"/>
      <c r="N36" s="7"/>
      <c r="O36" s="7"/>
      <c r="P36" s="7"/>
      <c r="Q36" s="7"/>
      <c r="R36" s="7">
        <v>0.1026545541219086</v>
      </c>
      <c r="S36" s="7">
        <v>-0.10294917954706406</v>
      </c>
      <c r="T36" s="7">
        <v>0.033494621127434954</v>
      </c>
      <c r="U36" s="7">
        <v>-0.1392925780170149</v>
      </c>
      <c r="V36" s="7">
        <v>0.09818596158674353</v>
      </c>
      <c r="W36" s="7">
        <v>-0.16822182298859722</v>
      </c>
      <c r="X36" s="7"/>
      <c r="Y36" s="7">
        <f t="shared" si="0"/>
        <v>-0.029354740619431514</v>
      </c>
      <c r="Z36" s="7">
        <f t="shared" si="1"/>
        <v>0.12200792022470827</v>
      </c>
      <c r="AA36" s="7"/>
    </row>
    <row r="37" spans="1:27" ht="12.75">
      <c r="A37" s="1">
        <v>12</v>
      </c>
      <c r="B37" s="1">
        <v>8.882367446346034</v>
      </c>
      <c r="C37" s="1">
        <v>0.10471825678617463</v>
      </c>
      <c r="G37">
        <v>10</v>
      </c>
      <c r="I37" s="7"/>
      <c r="J37" s="7"/>
      <c r="K37" s="7"/>
      <c r="L37" s="7"/>
      <c r="M37" s="7"/>
      <c r="N37" s="7"/>
      <c r="O37" s="7"/>
      <c r="P37" s="7"/>
      <c r="Q37" s="7"/>
      <c r="R37" s="7"/>
      <c r="S37" s="7">
        <v>-0.014384941591954359</v>
      </c>
      <c r="T37" s="7">
        <v>-0.06916076801274507</v>
      </c>
      <c r="U37" s="7">
        <v>-0.19033128315157732</v>
      </c>
      <c r="V37" s="7">
        <v>0.0688520195984772</v>
      </c>
      <c r="W37" s="7">
        <v>-0.03376353574395985</v>
      </c>
      <c r="X37" s="7"/>
      <c r="Y37" s="7">
        <f t="shared" si="0"/>
        <v>-0.04775770178035188</v>
      </c>
      <c r="Z37" s="7">
        <f t="shared" si="1"/>
        <v>0.09446258819614806</v>
      </c>
      <c r="AA37" s="7"/>
    </row>
    <row r="38" spans="1:27" ht="12.75">
      <c r="A38" s="1">
        <v>13</v>
      </c>
      <c r="B38" s="1">
        <v>8.78032710397631</v>
      </c>
      <c r="C38" s="1">
        <v>0.0893882510924513</v>
      </c>
      <c r="G38">
        <v>11</v>
      </c>
      <c r="I38" s="7"/>
      <c r="J38" s="7"/>
      <c r="K38" s="7"/>
      <c r="L38" s="7"/>
      <c r="M38" s="7"/>
      <c r="N38" s="7"/>
      <c r="O38" s="7"/>
      <c r="P38" s="7"/>
      <c r="Q38" s="7"/>
      <c r="R38" s="7"/>
      <c r="S38" s="7"/>
      <c r="T38" s="7">
        <v>0.10471825678617463</v>
      </c>
      <c r="U38" s="7">
        <v>0.07126219011529678</v>
      </c>
      <c r="V38" s="7">
        <v>0.01419158200405235</v>
      </c>
      <c r="W38" s="7">
        <v>0.09525593909915742</v>
      </c>
      <c r="X38" s="7"/>
      <c r="Y38" s="7">
        <f t="shared" si="0"/>
        <v>0.0713569920011703</v>
      </c>
      <c r="Z38" s="7">
        <f t="shared" si="1"/>
        <v>0.0406285070198406</v>
      </c>
      <c r="AA38" s="7"/>
    </row>
    <row r="39" spans="1:27" ht="12.75">
      <c r="A39" s="1">
        <v>14</v>
      </c>
      <c r="B39" s="1">
        <v>8.678286761606586</v>
      </c>
      <c r="C39" s="1">
        <v>0.0012996109452085847</v>
      </c>
      <c r="G39">
        <v>12</v>
      </c>
      <c r="I39" s="7"/>
      <c r="J39" s="7"/>
      <c r="K39" s="7"/>
      <c r="L39" s="7"/>
      <c r="M39" s="7"/>
      <c r="N39" s="7"/>
      <c r="O39" s="7"/>
      <c r="P39" s="7"/>
      <c r="Q39" s="7"/>
      <c r="R39" s="7"/>
      <c r="S39" s="7"/>
      <c r="T39" s="7"/>
      <c r="U39" s="7">
        <v>0.0893882510924513</v>
      </c>
      <c r="V39" s="7">
        <v>-0.10195181996519587</v>
      </c>
      <c r="W39" s="7">
        <v>0.06005028572733373</v>
      </c>
      <c r="X39" s="7"/>
      <c r="Y39" s="7">
        <f t="shared" si="0"/>
        <v>0.015828905618196387</v>
      </c>
      <c r="Z39" s="7">
        <f t="shared" si="1"/>
        <v>0.10305049025673761</v>
      </c>
      <c r="AA39" s="7"/>
    </row>
    <row r="40" spans="1:27" ht="12.75">
      <c r="A40" s="1">
        <v>15</v>
      </c>
      <c r="B40" s="1">
        <v>8.576246419236861</v>
      </c>
      <c r="C40" s="1">
        <v>0.10550383645028738</v>
      </c>
      <c r="G40">
        <v>13</v>
      </c>
      <c r="I40" s="7"/>
      <c r="J40" s="7"/>
      <c r="K40" s="7"/>
      <c r="L40" s="7"/>
      <c r="M40" s="7"/>
      <c r="N40" s="7"/>
      <c r="O40" s="7"/>
      <c r="P40" s="7"/>
      <c r="Q40" s="7"/>
      <c r="R40" s="7"/>
      <c r="S40" s="7"/>
      <c r="T40" s="7"/>
      <c r="U40" s="7"/>
      <c r="V40" s="7">
        <v>0.0012996109452085847</v>
      </c>
      <c r="W40" s="7">
        <v>0.13053008951274592</v>
      </c>
      <c r="X40" s="7"/>
      <c r="Y40" s="7">
        <f t="shared" si="0"/>
        <v>0.06591485022897725</v>
      </c>
      <c r="Z40" s="7">
        <f t="shared" si="1"/>
        <v>0.09137974773108845</v>
      </c>
      <c r="AA40" s="7"/>
    </row>
    <row r="41" spans="1:27" ht="12.75">
      <c r="A41" s="1">
        <v>16</v>
      </c>
      <c r="B41" s="1">
        <v>10.153296237112269</v>
      </c>
      <c r="C41" s="1">
        <v>-0.10747810873595398</v>
      </c>
      <c r="G41">
        <v>14</v>
      </c>
      <c r="I41" s="7"/>
      <c r="J41" s="7"/>
      <c r="K41" s="7"/>
      <c r="L41" s="7"/>
      <c r="M41" s="7"/>
      <c r="N41" s="7"/>
      <c r="O41" s="7"/>
      <c r="P41" s="7"/>
      <c r="Q41" s="7"/>
      <c r="R41" s="7"/>
      <c r="S41" s="7"/>
      <c r="T41" s="7"/>
      <c r="U41" s="7"/>
      <c r="V41" s="7"/>
      <c r="W41" s="7">
        <v>0.10550383645028738</v>
      </c>
      <c r="X41" s="7"/>
      <c r="Y41" s="7">
        <f t="shared" si="0"/>
        <v>0.10550383645028738</v>
      </c>
      <c r="Z41" s="7"/>
      <c r="AA41" s="7"/>
    </row>
    <row r="42" spans="1:27" ht="12.75">
      <c r="A42" s="1">
        <v>17</v>
      </c>
      <c r="B42" s="1">
        <v>10.051255894742544</v>
      </c>
      <c r="C42" s="1">
        <v>-0.18514409061492287</v>
      </c>
      <c r="I42" s="7"/>
      <c r="J42" s="7"/>
      <c r="K42" s="7"/>
      <c r="L42" s="7"/>
      <c r="M42" s="7"/>
      <c r="N42" s="7"/>
      <c r="O42" s="7"/>
      <c r="P42" s="7"/>
      <c r="Q42" s="7"/>
      <c r="R42" s="7"/>
      <c r="S42" s="7"/>
      <c r="T42" s="7"/>
      <c r="U42" s="7"/>
      <c r="V42" s="7"/>
      <c r="W42" s="7"/>
      <c r="X42" s="7"/>
      <c r="Y42" s="7"/>
      <c r="Z42" s="7"/>
      <c r="AA42" s="7"/>
    </row>
    <row r="43" spans="1:29" ht="12.75">
      <c r="A43" s="1">
        <v>18</v>
      </c>
      <c r="B43" s="1">
        <v>9.94921555237282</v>
      </c>
      <c r="C43" s="1">
        <v>-0.09849135238821027</v>
      </c>
      <c r="G43" t="s">
        <v>50</v>
      </c>
      <c r="I43" s="7">
        <f>AVERAGE(I27:I41)</f>
        <v>-0.033952851093561165</v>
      </c>
      <c r="J43" s="7">
        <f aca="true" t="shared" si="2" ref="J43:W43">AVERAGE(J27:J41)</f>
        <v>-0.07465866135376142</v>
      </c>
      <c r="K43" s="7">
        <f t="shared" si="2"/>
        <v>-0.0574694323046927</v>
      </c>
      <c r="L43" s="7">
        <f t="shared" si="2"/>
        <v>-0.056759800420286055</v>
      </c>
      <c r="M43" s="7">
        <f t="shared" si="2"/>
        <v>0.0325380807307436</v>
      </c>
      <c r="N43" s="7">
        <f t="shared" si="2"/>
        <v>-0.02669289523537414</v>
      </c>
      <c r="O43" s="7">
        <f t="shared" si="2"/>
        <v>-0.05860108325301004</v>
      </c>
      <c r="P43" s="7">
        <f t="shared" si="2"/>
        <v>0.0073437399124038905</v>
      </c>
      <c r="Q43" s="7">
        <f t="shared" si="2"/>
        <v>0.01844198641913961</v>
      </c>
      <c r="R43" s="7">
        <f t="shared" si="2"/>
        <v>9.75243961132577E-05</v>
      </c>
      <c r="S43" s="7">
        <f t="shared" si="2"/>
        <v>0.03832640351826959</v>
      </c>
      <c r="T43" s="7">
        <f t="shared" si="2"/>
        <v>0.03605554130721833</v>
      </c>
      <c r="U43" s="7">
        <f t="shared" si="2"/>
        <v>0.0014943386399979958</v>
      </c>
      <c r="V43" s="7">
        <f t="shared" si="2"/>
        <v>-0.0020884888451934308</v>
      </c>
      <c r="W43" s="7">
        <f t="shared" si="2"/>
        <v>0.018614881534800176</v>
      </c>
      <c r="X43" s="7"/>
      <c r="Y43" s="7"/>
      <c r="Z43" s="7"/>
      <c r="AA43" s="7"/>
      <c r="AB43" s="7"/>
      <c r="AC43" s="7"/>
    </row>
    <row r="44" spans="1:29" ht="12.75">
      <c r="A44" s="1">
        <v>19</v>
      </c>
      <c r="B44" s="1">
        <v>9.847175210003098</v>
      </c>
      <c r="C44" s="1">
        <v>0.0016664860303574613</v>
      </c>
      <c r="G44" t="s">
        <v>71</v>
      </c>
      <c r="J44">
        <f aca="true" t="shared" si="3" ref="J44:W44">STDEV(J27:J41)</f>
        <v>0.04641370759748688</v>
      </c>
      <c r="K44">
        <f t="shared" si="3"/>
        <v>0.15518199191950058</v>
      </c>
      <c r="L44">
        <f t="shared" si="3"/>
        <v>0.06424071420932624</v>
      </c>
      <c r="M44">
        <f t="shared" si="3"/>
        <v>0.09883100046640561</v>
      </c>
      <c r="N44">
        <f t="shared" si="3"/>
        <v>0.10296067109697407</v>
      </c>
      <c r="O44">
        <f t="shared" si="3"/>
        <v>0.1009380776741835</v>
      </c>
      <c r="P44">
        <f t="shared" si="3"/>
        <v>0.07737434324368865</v>
      </c>
      <c r="Q44">
        <f t="shared" si="3"/>
        <v>0.09126721702401475</v>
      </c>
      <c r="R44">
        <f t="shared" si="3"/>
        <v>0.11125127686260615</v>
      </c>
      <c r="S44">
        <f t="shared" si="3"/>
        <v>0.09731665485847937</v>
      </c>
      <c r="T44">
        <f t="shared" si="3"/>
        <v>0.08285411516674512</v>
      </c>
      <c r="U44">
        <f t="shared" si="3"/>
        <v>0.0929892673568118</v>
      </c>
      <c r="V44">
        <f t="shared" si="3"/>
        <v>0.0678558053947142</v>
      </c>
      <c r="W44">
        <f t="shared" si="3"/>
        <v>0.1080270169971892</v>
      </c>
      <c r="AA44" s="7"/>
      <c r="AB44" s="7"/>
      <c r="AC44" s="7"/>
    </row>
    <row r="45" spans="1:3" ht="12.75">
      <c r="A45" s="1">
        <v>20</v>
      </c>
      <c r="B45" s="1">
        <v>9.745134867633373</v>
      </c>
      <c r="C45" s="1">
        <v>-0.06319022456743362</v>
      </c>
    </row>
    <row r="46" spans="1:3" ht="12.75">
      <c r="A46" s="1">
        <v>21</v>
      </c>
      <c r="B46" s="1">
        <v>9.643094525263649</v>
      </c>
      <c r="C46" s="1">
        <v>-0.06552407930154658</v>
      </c>
    </row>
    <row r="47" spans="1:3" ht="12.75">
      <c r="A47" s="1">
        <v>22</v>
      </c>
      <c r="B47" s="1">
        <v>9.541054182893925</v>
      </c>
      <c r="C47" s="1">
        <v>0.04713895589282657</v>
      </c>
    </row>
    <row r="48" spans="1:3" ht="12.75">
      <c r="A48" s="1">
        <v>23</v>
      </c>
      <c r="B48" s="1">
        <v>9.439013840524202</v>
      </c>
      <c r="C48" s="1">
        <v>-0.0738708283275944</v>
      </c>
    </row>
    <row r="49" spans="1:3" ht="12.75">
      <c r="A49" s="1">
        <v>24</v>
      </c>
      <c r="B49" s="1">
        <v>9.336973498154476</v>
      </c>
      <c r="C49" s="1">
        <v>-0.002797259966479615</v>
      </c>
    </row>
    <row r="50" spans="1:3" ht="12.75">
      <c r="A50" s="1">
        <v>25</v>
      </c>
      <c r="B50" s="1">
        <v>9.234933155784754</v>
      </c>
      <c r="C50" s="1">
        <v>-0.10294917954706406</v>
      </c>
    </row>
    <row r="51" spans="1:3" ht="12.75">
      <c r="A51" s="1">
        <v>26</v>
      </c>
      <c r="B51" s="1">
        <v>9.13289281341503</v>
      </c>
      <c r="C51" s="1">
        <v>-0.06916076801274507</v>
      </c>
    </row>
    <row r="52" spans="1:3" ht="12.75">
      <c r="A52" s="1">
        <v>27</v>
      </c>
      <c r="B52" s="1">
        <v>9.030852471045307</v>
      </c>
      <c r="C52" s="1">
        <v>0.07126219011529678</v>
      </c>
    </row>
    <row r="53" spans="1:3" ht="12.75">
      <c r="A53" s="1">
        <v>28</v>
      </c>
      <c r="B53" s="1">
        <v>8.928812128675583</v>
      </c>
      <c r="C53" s="1">
        <v>-0.10195181996519587</v>
      </c>
    </row>
    <row r="54" spans="1:3" ht="12.75">
      <c r="A54" s="1">
        <v>29</v>
      </c>
      <c r="B54" s="1">
        <v>8.826771786305859</v>
      </c>
      <c r="C54" s="1">
        <v>0.13053008951274592</v>
      </c>
    </row>
    <row r="55" spans="1:3" ht="12.75">
      <c r="A55" s="1">
        <v>30</v>
      </c>
      <c r="B55" s="1">
        <v>10.301781261811541</v>
      </c>
      <c r="C55" s="1">
        <v>-0.10251661460611317</v>
      </c>
    </row>
    <row r="56" spans="1:3" ht="12.75">
      <c r="A56" s="1">
        <v>31</v>
      </c>
      <c r="B56" s="1">
        <v>10.199740919441817</v>
      </c>
      <c r="C56" s="1">
        <v>-0.12397640891012429</v>
      </c>
    </row>
    <row r="57" spans="1:3" ht="12.75">
      <c r="A57" s="1">
        <v>32</v>
      </c>
      <c r="B57" s="1">
        <v>10.097700577072095</v>
      </c>
      <c r="C57" s="1">
        <v>-0.11997884279717574</v>
      </c>
    </row>
    <row r="58" spans="1:3" ht="12.75">
      <c r="A58" s="1">
        <v>33</v>
      </c>
      <c r="B58" s="1">
        <v>9.99566023470237</v>
      </c>
      <c r="C58" s="1">
        <v>0.13115897052756154</v>
      </c>
    </row>
    <row r="59" spans="1:3" ht="12.75">
      <c r="A59" s="1">
        <v>34</v>
      </c>
      <c r="B59" s="1">
        <v>9.893619892332646</v>
      </c>
      <c r="C59" s="1">
        <v>0.020698849535220276</v>
      </c>
    </row>
    <row r="60" spans="1:3" ht="12.75">
      <c r="A60" s="1">
        <v>35</v>
      </c>
      <c r="B60" s="1">
        <v>9.791579549962922</v>
      </c>
      <c r="C60" s="1">
        <v>0.1346555451660869</v>
      </c>
    </row>
    <row r="61" spans="1:3" ht="12.75">
      <c r="A61" s="1">
        <v>36</v>
      </c>
      <c r="B61" s="1">
        <v>9.689539207593198</v>
      </c>
      <c r="C61" s="1">
        <v>0.08779990710188734</v>
      </c>
    </row>
    <row r="62" spans="1:3" ht="12.75">
      <c r="A62" s="1">
        <v>37</v>
      </c>
      <c r="B62" s="1">
        <v>9.587498865223475</v>
      </c>
      <c r="C62" s="1">
        <v>0.10341315758487113</v>
      </c>
    </row>
    <row r="63" spans="1:3" ht="12.75">
      <c r="A63" s="1">
        <v>38</v>
      </c>
      <c r="B63" s="1">
        <v>9.48545852285375</v>
      </c>
      <c r="C63" s="1">
        <v>0.028696305081236773</v>
      </c>
    </row>
    <row r="64" spans="1:3" ht="12.75">
      <c r="A64" s="1">
        <v>39</v>
      </c>
      <c r="B64" s="1">
        <v>9.383418180484027</v>
      </c>
      <c r="C64" s="1">
        <v>0.033494621127434954</v>
      </c>
    </row>
    <row r="65" spans="1:3" ht="12.75">
      <c r="A65" s="1">
        <v>40</v>
      </c>
      <c r="B65" s="1">
        <v>9.281377838114302</v>
      </c>
      <c r="C65" s="1">
        <v>-0.19033128315157732</v>
      </c>
    </row>
    <row r="66" spans="1:3" ht="12.75">
      <c r="A66" s="1">
        <v>41</v>
      </c>
      <c r="B66" s="1">
        <v>9.17933749574458</v>
      </c>
      <c r="C66" s="1">
        <v>0.01419158200405235</v>
      </c>
    </row>
    <row r="67" spans="1:3" ht="12.75">
      <c r="A67" s="1">
        <v>42</v>
      </c>
      <c r="B67" s="1">
        <v>9.077297153374856</v>
      </c>
      <c r="C67" s="1">
        <v>0.06005028572733373</v>
      </c>
    </row>
    <row r="68" spans="1:3" ht="12.75">
      <c r="A68" s="1">
        <v>43</v>
      </c>
      <c r="B68" s="1">
        <v>10.450266286510814</v>
      </c>
      <c r="C68" s="1">
        <v>0.007362138801140006</v>
      </c>
    </row>
    <row r="69" spans="1:3" ht="12.75">
      <c r="A69" s="1">
        <v>44</v>
      </c>
      <c r="B69" s="1">
        <v>10.348225944141092</v>
      </c>
      <c r="C69" s="1">
        <v>0.044545305067941854</v>
      </c>
    </row>
    <row r="70" spans="1:3" ht="12.75">
      <c r="A70" s="1">
        <v>45</v>
      </c>
      <c r="B70" s="1">
        <v>10.246185601771368</v>
      </c>
      <c r="C70" s="1">
        <v>-0.16814887967704628</v>
      </c>
    </row>
    <row r="71" spans="1:3" ht="12.75">
      <c r="A71" s="1">
        <v>46</v>
      </c>
      <c r="B71" s="1">
        <v>10.144145259401643</v>
      </c>
      <c r="C71" s="1">
        <v>-0.14328482499039197</v>
      </c>
    </row>
    <row r="72" spans="1:3" ht="12.75">
      <c r="A72" s="1">
        <v>47</v>
      </c>
      <c r="B72" s="1">
        <v>10.042104917031919</v>
      </c>
      <c r="C72" s="1">
        <v>0.008402756656016308</v>
      </c>
    </row>
    <row r="73" spans="1:3" ht="12.75">
      <c r="A73" s="1">
        <v>48</v>
      </c>
      <c r="B73" s="1">
        <v>9.940064574662195</v>
      </c>
      <c r="C73" s="1">
        <v>0.01957071455046666</v>
      </c>
    </row>
    <row r="74" spans="1:3" ht="12.75">
      <c r="A74" s="1">
        <v>49</v>
      </c>
      <c r="B74" s="1">
        <v>9.83802423229247</v>
      </c>
      <c r="C74" s="1">
        <v>0.11691033590724764</v>
      </c>
    </row>
    <row r="75" spans="1:3" ht="12.75">
      <c r="A75" s="1">
        <v>50</v>
      </c>
      <c r="B75" s="1">
        <v>9.735983889922748</v>
      </c>
      <c r="C75" s="1">
        <v>0.1196221383781193</v>
      </c>
    </row>
    <row r="76" spans="1:3" ht="12.75">
      <c r="A76" s="1">
        <v>51</v>
      </c>
      <c r="B76" s="1">
        <v>9.633943547553024</v>
      </c>
      <c r="C76" s="1">
        <v>0.0462224962788369</v>
      </c>
    </row>
    <row r="77" spans="1:3" ht="12.75">
      <c r="A77" s="1">
        <v>52</v>
      </c>
      <c r="B77" s="1">
        <v>9.5319032051833</v>
      </c>
      <c r="C77" s="1">
        <v>-0.1392925780170149</v>
      </c>
    </row>
    <row r="78" spans="1:3" ht="12.75">
      <c r="A78" s="1">
        <v>53</v>
      </c>
      <c r="B78" s="1">
        <v>9.429862862813575</v>
      </c>
      <c r="C78" s="1">
        <v>0.0688520195984772</v>
      </c>
    </row>
    <row r="79" spans="1:3" ht="12.75">
      <c r="A79" s="1">
        <v>54</v>
      </c>
      <c r="B79" s="1">
        <v>9.327822520443853</v>
      </c>
      <c r="C79" s="1">
        <v>0.09525593909915742</v>
      </c>
    </row>
    <row r="80" spans="1:3" ht="12.75">
      <c r="A80" s="1">
        <v>55</v>
      </c>
      <c r="B80" s="1">
        <v>10.598751311210089</v>
      </c>
      <c r="C80" s="1">
        <v>0.1218239958733669</v>
      </c>
    </row>
    <row r="81" spans="1:3" ht="12.75">
      <c r="A81" s="1">
        <v>56</v>
      </c>
      <c r="B81" s="1">
        <v>10.496710968840365</v>
      </c>
      <c r="C81" s="1">
        <v>-0.033001495480574405</v>
      </c>
    </row>
    <row r="82" spans="1:3" ht="12.75">
      <c r="A82" s="1">
        <v>57</v>
      </c>
      <c r="B82" s="1">
        <v>10.39467062647064</v>
      </c>
      <c r="C82" s="1">
        <v>0.03078296729296426</v>
      </c>
    </row>
    <row r="83" spans="1:3" ht="12.75">
      <c r="A83" s="1">
        <v>58</v>
      </c>
      <c r="B83" s="1">
        <v>10.292630284100916</v>
      </c>
      <c r="C83" s="1">
        <v>0.06788434992620829</v>
      </c>
    </row>
    <row r="84" spans="1:3" ht="12.75">
      <c r="A84" s="1">
        <v>59</v>
      </c>
      <c r="B84" s="1">
        <v>10.190589941731192</v>
      </c>
      <c r="C84" s="1">
        <v>-0.05909155176600578</v>
      </c>
    </row>
    <row r="85" spans="1:3" ht="12.75">
      <c r="A85" s="1">
        <v>60</v>
      </c>
      <c r="B85" s="1">
        <v>10.088549599361468</v>
      </c>
      <c r="C85" s="1">
        <v>-0.13184889371969</v>
      </c>
    </row>
    <row r="86" spans="1:3" ht="12.75">
      <c r="A86" s="1">
        <v>61</v>
      </c>
      <c r="B86" s="1">
        <v>9.986509256991743</v>
      </c>
      <c r="C86" s="1">
        <v>0.014342741991915986</v>
      </c>
    </row>
    <row r="87" spans="1:3" ht="12.75">
      <c r="A87" s="1">
        <v>62</v>
      </c>
      <c r="B87" s="1">
        <v>9.884468914622023</v>
      </c>
      <c r="C87" s="1">
        <v>0.09770930837060376</v>
      </c>
    </row>
    <row r="88" spans="1:3" ht="12.75">
      <c r="A88" s="1">
        <v>63</v>
      </c>
      <c r="B88" s="1">
        <v>9.782428572252297</v>
      </c>
      <c r="C88" s="1">
        <v>-0.02362602863550478</v>
      </c>
    </row>
    <row r="89" spans="1:3" ht="12.75">
      <c r="A89" s="1">
        <v>64</v>
      </c>
      <c r="B89" s="1">
        <v>9.680388229882572</v>
      </c>
      <c r="C89" s="1">
        <v>0.09818596158674353</v>
      </c>
    </row>
    <row r="90" spans="1:3" ht="12.75">
      <c r="A90" s="1">
        <v>65</v>
      </c>
      <c r="B90" s="1">
        <v>9.578347887512848</v>
      </c>
      <c r="C90" s="1">
        <v>-0.03376353574395985</v>
      </c>
    </row>
    <row r="91" spans="1:3" ht="12.75">
      <c r="A91" s="1">
        <v>66</v>
      </c>
      <c r="B91" s="1">
        <v>10.747236335909362</v>
      </c>
      <c r="C91" s="1">
        <v>-0.06986558432202017</v>
      </c>
    </row>
    <row r="92" spans="1:3" ht="12.75">
      <c r="A92" s="1">
        <v>67</v>
      </c>
      <c r="B92" s="1">
        <v>10.645195993539637</v>
      </c>
      <c r="C92" s="1">
        <v>-0.2284715097610146</v>
      </c>
    </row>
    <row r="93" spans="1:3" ht="12.75">
      <c r="A93" s="1">
        <v>68</v>
      </c>
      <c r="B93" s="1">
        <v>10.543155651169913</v>
      </c>
      <c r="C93" s="1">
        <v>-0.12042064544754005</v>
      </c>
    </row>
    <row r="94" spans="1:3" ht="12.75">
      <c r="A94" s="1">
        <v>69</v>
      </c>
      <c r="B94" s="1">
        <v>10.441115308800189</v>
      </c>
      <c r="C94" s="1">
        <v>0.015488443048703004</v>
      </c>
    </row>
    <row r="95" spans="1:3" ht="12.75">
      <c r="A95" s="1">
        <v>70</v>
      </c>
      <c r="B95" s="1">
        <v>10.339074966430465</v>
      </c>
      <c r="C95" s="1">
        <v>-0.17579130649568775</v>
      </c>
    </row>
    <row r="96" spans="1:3" ht="12.75">
      <c r="A96" s="1">
        <v>71</v>
      </c>
      <c r="B96" s="1">
        <v>10.23703462406074</v>
      </c>
      <c r="C96" s="1">
        <v>0.11705548564559187</v>
      </c>
    </row>
    <row r="97" spans="1:3" ht="12.75">
      <c r="A97" s="1">
        <v>72</v>
      </c>
      <c r="B97" s="1">
        <v>10.134994281691018</v>
      </c>
      <c r="C97" s="1">
        <v>0.15726554428358241</v>
      </c>
    </row>
    <row r="98" spans="1:3" ht="12.75">
      <c r="A98" s="1">
        <v>73</v>
      </c>
      <c r="B98" s="1">
        <v>10.032953939321295</v>
      </c>
      <c r="C98" s="1">
        <v>0.042393669003994106</v>
      </c>
    </row>
    <row r="99" spans="1:3" ht="12.75">
      <c r="A99" s="1">
        <v>74</v>
      </c>
      <c r="B99" s="1">
        <v>9.93091359695157</v>
      </c>
      <c r="C99" s="1">
        <v>0.06279371358814423</v>
      </c>
    </row>
    <row r="100" spans="1:3" ht="12.75">
      <c r="A100" s="1">
        <v>75</v>
      </c>
      <c r="B100" s="1">
        <v>9.828873254581847</v>
      </c>
      <c r="C100" s="1">
        <v>-0.16822182298859722</v>
      </c>
    </row>
    <row r="101" spans="1:3" ht="12.75">
      <c r="A101" s="1">
        <v>76</v>
      </c>
      <c r="B101" s="1">
        <v>10.895721360608634</v>
      </c>
      <c r="C101" s="1">
        <v>-0.06909241903118613</v>
      </c>
    </row>
    <row r="102" spans="1:3" ht="12.75">
      <c r="A102" s="1">
        <v>77</v>
      </c>
      <c r="B102" s="1">
        <v>10.79368101823891</v>
      </c>
      <c r="C102" s="1">
        <v>-0.04226003432418146</v>
      </c>
    </row>
    <row r="103" spans="1:3" ht="12.75">
      <c r="A103" s="1">
        <v>78</v>
      </c>
      <c r="B103" s="1">
        <v>10.691640675869186</v>
      </c>
      <c r="C103" s="1">
        <v>0.08238653460185219</v>
      </c>
    </row>
    <row r="104" spans="1:3" ht="12.75">
      <c r="A104" s="1">
        <v>79</v>
      </c>
      <c r="B104" s="1">
        <v>10.589600333499462</v>
      </c>
      <c r="C104" s="1">
        <v>0.04385313830717763</v>
      </c>
    </row>
    <row r="105" spans="1:3" ht="12.75">
      <c r="A105" s="1">
        <v>80</v>
      </c>
      <c r="B105" s="1">
        <v>10.487559991129737</v>
      </c>
      <c r="C105" s="1">
        <v>-0.09589755955831691</v>
      </c>
    </row>
    <row r="106" spans="1:3" ht="12.75">
      <c r="A106" s="1">
        <v>81</v>
      </c>
      <c r="B106" s="1">
        <v>10.385519648760013</v>
      </c>
      <c r="C106" s="1">
        <v>-0.05915894638617658</v>
      </c>
    </row>
    <row r="107" spans="1:3" ht="12.75">
      <c r="A107" s="1">
        <v>82</v>
      </c>
      <c r="B107" s="1">
        <v>10.28347930639029</v>
      </c>
      <c r="C107" s="1">
        <v>-0.0159241814145048</v>
      </c>
    </row>
    <row r="108" spans="1:3" ht="12.75">
      <c r="A108" s="1">
        <v>83</v>
      </c>
      <c r="B108" s="1">
        <v>10.181438964020568</v>
      </c>
      <c r="C108" s="1">
        <v>-0.06101160794078808</v>
      </c>
    </row>
    <row r="109" spans="1:3" ht="12.75">
      <c r="A109" s="1">
        <v>84</v>
      </c>
      <c r="B109" s="1">
        <v>10.079398621650842</v>
      </c>
      <c r="C109" s="1">
        <v>0.003383994709119875</v>
      </c>
    </row>
    <row r="110" spans="1:3" ht="12.75">
      <c r="A110" s="1">
        <v>85</v>
      </c>
      <c r="B110" s="1">
        <v>11.044206385307907</v>
      </c>
      <c r="C110" s="1">
        <v>-0.005149992581591434</v>
      </c>
    </row>
    <row r="111" spans="1:3" ht="12.75">
      <c r="A111" s="1">
        <v>86</v>
      </c>
      <c r="B111" s="1">
        <v>10.942166042938183</v>
      </c>
      <c r="C111" s="1">
        <v>0.031522095286319995</v>
      </c>
    </row>
    <row r="112" spans="1:3" ht="12.75">
      <c r="A112" s="1">
        <v>87</v>
      </c>
      <c r="B112" s="1">
        <v>10.840125700568459</v>
      </c>
      <c r="C112" s="1">
        <v>0.11038459259674838</v>
      </c>
    </row>
    <row r="113" spans="1:3" ht="12.75">
      <c r="A113" s="1">
        <v>88</v>
      </c>
      <c r="B113" s="1">
        <v>10.738085358198735</v>
      </c>
      <c r="C113" s="1">
        <v>-0.02551627417880198</v>
      </c>
    </row>
    <row r="114" spans="1:3" ht="12.75">
      <c r="A114" s="1">
        <v>89</v>
      </c>
      <c r="B114" s="1">
        <v>10.636045015829012</v>
      </c>
      <c r="C114" s="1">
        <v>0.08204422955077106</v>
      </c>
    </row>
    <row r="115" spans="1:3" ht="12.75">
      <c r="A115" s="1">
        <v>90</v>
      </c>
      <c r="B115" s="1">
        <v>10.534004673459288</v>
      </c>
      <c r="C115" s="1">
        <v>0.11624626014630834</v>
      </c>
    </row>
    <row r="116" spans="1:3" ht="12.75">
      <c r="A116" s="1">
        <v>91</v>
      </c>
      <c r="B116" s="1">
        <v>10.431964331089564</v>
      </c>
      <c r="C116" s="1">
        <v>-0.0647815302075383</v>
      </c>
    </row>
    <row r="117" spans="1:3" ht="12.75">
      <c r="A117" s="1">
        <v>92</v>
      </c>
      <c r="B117" s="1">
        <v>10.329923988719841</v>
      </c>
      <c r="C117" s="1">
        <v>0.11114510796434374</v>
      </c>
    </row>
    <row r="118" spans="1:3" ht="12.75">
      <c r="A118" s="1">
        <v>93</v>
      </c>
      <c r="B118" s="1">
        <v>11.19269141000718</v>
      </c>
      <c r="C118" s="1">
        <v>0.17720996968371416</v>
      </c>
    </row>
    <row r="119" spans="1:3" ht="12.75">
      <c r="A119" s="1">
        <v>94</v>
      </c>
      <c r="B119" s="1">
        <v>11.090651067637456</v>
      </c>
      <c r="C119" s="1">
        <v>-0.09601116381094954</v>
      </c>
    </row>
    <row r="120" spans="1:3" ht="12.75">
      <c r="A120" s="1">
        <v>95</v>
      </c>
      <c r="B120" s="1">
        <v>10.988610725267732</v>
      </c>
      <c r="C120" s="1">
        <v>0.06768152248121595</v>
      </c>
    </row>
    <row r="121" spans="1:3" ht="12.75">
      <c r="A121" s="1">
        <v>96</v>
      </c>
      <c r="B121" s="1">
        <v>10.886570382898007</v>
      </c>
      <c r="C121" s="1">
        <v>0.01444545336121017</v>
      </c>
    </row>
    <row r="122" spans="1:3" ht="12.75">
      <c r="A122" s="1">
        <v>97</v>
      </c>
      <c r="B122" s="1">
        <v>10.784530040528285</v>
      </c>
      <c r="C122" s="1">
        <v>0.10796278542705373</v>
      </c>
    </row>
    <row r="123" spans="1:3" ht="12.75">
      <c r="A123" s="1">
        <v>98</v>
      </c>
      <c r="B123" s="1">
        <v>10.68248969815856</v>
      </c>
      <c r="C123" s="1">
        <v>-0.021671450821392213</v>
      </c>
    </row>
    <row r="124" spans="1:3" ht="12.75">
      <c r="A124" s="1">
        <v>99</v>
      </c>
      <c r="B124" s="1">
        <v>10.580449355788836</v>
      </c>
      <c r="C124" s="1">
        <v>-0.07624965072573886</v>
      </c>
    </row>
    <row r="125" spans="1:3" ht="12.75">
      <c r="A125" s="1">
        <v>100</v>
      </c>
      <c r="B125" s="1">
        <v>11.341176434706453</v>
      </c>
      <c r="C125" s="1">
        <v>-0.0697919105640139</v>
      </c>
    </row>
    <row r="126" spans="1:3" ht="12.75">
      <c r="A126" s="1">
        <v>101</v>
      </c>
      <c r="B126" s="1">
        <v>11.239136092336729</v>
      </c>
      <c r="C126" s="1">
        <v>0.21820853354857483</v>
      </c>
    </row>
    <row r="127" spans="1:3" ht="12.75">
      <c r="A127" s="1">
        <v>102</v>
      </c>
      <c r="B127" s="1">
        <v>11.137095749967006</v>
      </c>
      <c r="C127" s="1">
        <v>-0.06676648497136028</v>
      </c>
    </row>
    <row r="128" spans="1:3" ht="12.75">
      <c r="A128" s="1">
        <v>103</v>
      </c>
      <c r="B128" s="1">
        <v>11.035055407597282</v>
      </c>
      <c r="C128" s="1">
        <v>0.04057838033317651</v>
      </c>
    </row>
    <row r="129" spans="1:3" ht="12.75">
      <c r="A129" s="1">
        <v>104</v>
      </c>
      <c r="B129" s="1">
        <v>10.933015065227558</v>
      </c>
      <c r="C129" s="1">
        <v>-0.047897843854347144</v>
      </c>
    </row>
    <row r="130" spans="1:3" ht="12.75">
      <c r="A130" s="1">
        <v>105</v>
      </c>
      <c r="B130" s="1">
        <v>10.830974722857833</v>
      </c>
      <c r="C130" s="1">
        <v>-0.0004285506600680833</v>
      </c>
    </row>
    <row r="131" spans="1:3" ht="12.75">
      <c r="A131" s="1">
        <v>106</v>
      </c>
      <c r="B131" s="1">
        <v>11.489661459405726</v>
      </c>
      <c r="C131" s="1">
        <v>0.09473166645044806</v>
      </c>
    </row>
    <row r="132" spans="1:3" ht="12.75">
      <c r="A132" s="1">
        <v>107</v>
      </c>
      <c r="B132" s="1">
        <v>11.387621117036002</v>
      </c>
      <c r="C132" s="1">
        <v>0.14264722944782982</v>
      </c>
    </row>
    <row r="133" spans="1:3" ht="12.75">
      <c r="A133" s="1">
        <v>108</v>
      </c>
      <c r="B133" s="1">
        <v>11.285580774666279</v>
      </c>
      <c r="C133" s="1">
        <v>0.002402253447050029</v>
      </c>
    </row>
    <row r="134" spans="1:3" ht="12.75">
      <c r="A134" s="1">
        <v>109</v>
      </c>
      <c r="B134" s="1">
        <v>11.183540432296555</v>
      </c>
      <c r="C134" s="1">
        <v>0.04999487877390685</v>
      </c>
    </row>
    <row r="135" spans="1:3" ht="12.75">
      <c r="A135" s="1">
        <v>110</v>
      </c>
      <c r="B135" s="1">
        <v>11.08150008992683</v>
      </c>
      <c r="C135" s="1">
        <v>-0.012054357187450293</v>
      </c>
    </row>
    <row r="136" spans="1:3" ht="12.75">
      <c r="A136" s="1">
        <v>111</v>
      </c>
      <c r="B136" s="1">
        <v>11.638146484105</v>
      </c>
      <c r="C136" s="1">
        <v>-0.05079444414954182</v>
      </c>
    </row>
    <row r="137" spans="1:3" ht="12.75">
      <c r="A137" s="1">
        <v>112</v>
      </c>
      <c r="B137" s="1">
        <v>11.536106141735276</v>
      </c>
      <c r="C137" s="1">
        <v>-0.07497492225283686</v>
      </c>
    </row>
    <row r="138" spans="1:3" ht="12.75">
      <c r="A138" s="1">
        <v>113</v>
      </c>
      <c r="B138" s="1">
        <v>11.434065799365552</v>
      </c>
      <c r="C138" s="1">
        <v>-0.098915821735158</v>
      </c>
    </row>
    <row r="139" spans="1:3" ht="12.75">
      <c r="A139" s="1">
        <v>114</v>
      </c>
      <c r="B139" s="1">
        <v>11.332025456995828</v>
      </c>
      <c r="C139" s="1">
        <v>0.030505547958954438</v>
      </c>
    </row>
    <row r="140" spans="1:3" ht="12.75">
      <c r="A140" s="1">
        <v>115</v>
      </c>
      <c r="B140" s="1">
        <v>11.786631508804273</v>
      </c>
      <c r="C140" s="1">
        <v>-0.006658393773918192</v>
      </c>
    </row>
    <row r="141" spans="1:3" ht="12.75">
      <c r="A141" s="1">
        <v>116</v>
      </c>
      <c r="B141" s="1">
        <v>11.684591166434549</v>
      </c>
      <c r="C141" s="1">
        <v>0.08809432922789817</v>
      </c>
    </row>
    <row r="142" spans="1:3" ht="12.75">
      <c r="A142" s="1">
        <v>117</v>
      </c>
      <c r="B142" s="1">
        <v>11.582550824064825</v>
      </c>
      <c r="C142" s="1">
        <v>0.15956736539110317</v>
      </c>
    </row>
    <row r="143" spans="1:3" ht="12.75">
      <c r="A143" s="1">
        <v>118</v>
      </c>
      <c r="B143" s="1">
        <v>11.935116533503546</v>
      </c>
      <c r="C143" s="1">
        <v>-0.016420865032719334</v>
      </c>
    </row>
    <row r="144" spans="1:3" ht="12.75">
      <c r="A144" s="1">
        <v>119</v>
      </c>
      <c r="B144" s="1">
        <v>11.833076191133822</v>
      </c>
      <c r="C144" s="1">
        <v>-0.21405235117009092</v>
      </c>
    </row>
    <row r="145" spans="1:3" ht="13.5" thickBot="1">
      <c r="A145" s="2">
        <v>120</v>
      </c>
      <c r="B145" s="2">
        <v>12.083601558202819</v>
      </c>
      <c r="C145" s="2">
        <v>0.08805132468486221</v>
      </c>
    </row>
  </sheetData>
  <sheetProtection/>
  <printOptions/>
  <pageMargins left="0.75" right="0.75" top="1" bottom="1" header="0.5" footer="0.5"/>
  <pageSetup horizontalDpi="200" verticalDpi="2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13"/>
  <dimension ref="B1:J141"/>
  <sheetViews>
    <sheetView workbookViewId="0" topLeftCell="A9">
      <selection activeCell="L59" sqref="L59"/>
    </sheetView>
  </sheetViews>
  <sheetFormatPr defaultColWidth="9.140625" defaultRowHeight="12.75"/>
  <sheetData>
    <row r="1" spans="2:9" ht="15.75">
      <c r="B1" t="s">
        <v>64</v>
      </c>
      <c r="I1" t="s">
        <v>42</v>
      </c>
    </row>
    <row r="2" spans="2:9" ht="15.75">
      <c r="B2" t="s">
        <v>65</v>
      </c>
      <c r="I2" t="s">
        <v>43</v>
      </c>
    </row>
    <row r="3" spans="2:9" ht="12.75">
      <c r="B3" t="s">
        <v>66</v>
      </c>
      <c r="I3" t="s">
        <v>44</v>
      </c>
    </row>
    <row r="4" spans="5:6" ht="12.75">
      <c r="E4" t="s">
        <v>73</v>
      </c>
      <c r="F4">
        <v>15</v>
      </c>
    </row>
    <row r="5" spans="5:8" ht="12.75">
      <c r="E5" t="s">
        <v>5</v>
      </c>
      <c r="F5">
        <v>0.1</v>
      </c>
      <c r="H5" t="s">
        <v>38</v>
      </c>
    </row>
    <row r="6" spans="5:8" ht="12.75">
      <c r="E6" t="s">
        <v>2</v>
      </c>
      <c r="F6">
        <v>10</v>
      </c>
      <c r="H6" t="s">
        <v>39</v>
      </c>
    </row>
    <row r="7" spans="5:8" ht="12.75">
      <c r="E7" t="s">
        <v>3</v>
      </c>
      <c r="F7">
        <v>-0.25</v>
      </c>
      <c r="H7" t="s">
        <v>40</v>
      </c>
    </row>
    <row r="8" spans="5:8" ht="12.75">
      <c r="E8" t="s">
        <v>4</v>
      </c>
      <c r="F8">
        <v>0.15</v>
      </c>
      <c r="H8" t="s">
        <v>41</v>
      </c>
    </row>
    <row r="20" ht="12.75">
      <c r="B20" t="s">
        <v>74</v>
      </c>
    </row>
    <row r="21" spans="2:10" ht="15.75">
      <c r="B21" s="9" t="s">
        <v>63</v>
      </c>
      <c r="C21" s="9" t="s">
        <v>57</v>
      </c>
      <c r="D21" s="9" t="s">
        <v>58</v>
      </c>
      <c r="E21" s="9" t="s">
        <v>59</v>
      </c>
      <c r="F21" s="9" t="s">
        <v>62</v>
      </c>
      <c r="H21" s="10" t="s">
        <v>6</v>
      </c>
      <c r="I21" s="10" t="s">
        <v>7</v>
      </c>
      <c r="J21" s="10" t="s">
        <v>35</v>
      </c>
    </row>
    <row r="22" spans="2:10" ht="12.75">
      <c r="B22">
        <f aca="true" t="shared" si="0" ref="B22:B53">F22+J22</f>
        <v>9.94588526304289</v>
      </c>
      <c r="C22">
        <v>0</v>
      </c>
      <c r="D22">
        <v>0</v>
      </c>
      <c r="F22">
        <f aca="true" t="shared" si="1" ref="F22:F31">alpha+beta1*C22+beta2*D22</f>
        <v>10</v>
      </c>
      <c r="H22">
        <f aca="true" ca="1" t="shared" si="2" ref="H22:H53">RAND()</f>
        <v>0.2942030051580051</v>
      </c>
      <c r="I22">
        <f aca="true" t="shared" si="3" ref="I22:I53">NORMSINV(H22)</f>
        <v>-0.5411473695711115</v>
      </c>
      <c r="J22">
        <f aca="true" t="shared" si="4" ref="J22:J53">I22*sigma</f>
        <v>-0.05411473695711116</v>
      </c>
    </row>
    <row r="23" spans="2:10" ht="12.75">
      <c r="B23">
        <f t="shared" si="0"/>
        <v>9.633154581797964</v>
      </c>
      <c r="C23">
        <v>1</v>
      </c>
      <c r="D23">
        <v>1</v>
      </c>
      <c r="F23">
        <f t="shared" si="1"/>
        <v>9.9</v>
      </c>
      <c r="H23">
        <f ca="1" t="shared" si="2"/>
        <v>0.003810058551469986</v>
      </c>
      <c r="I23">
        <f t="shared" si="3"/>
        <v>-2.6684541820203735</v>
      </c>
      <c r="J23">
        <f t="shared" si="4"/>
        <v>-0.2668454182020374</v>
      </c>
    </row>
    <row r="24" spans="2:10" ht="12.75">
      <c r="B24">
        <f t="shared" si="0"/>
        <v>9.719246697880887</v>
      </c>
      <c r="C24">
        <v>2</v>
      </c>
      <c r="D24">
        <v>2</v>
      </c>
      <c r="F24">
        <f t="shared" si="1"/>
        <v>9.8</v>
      </c>
      <c r="H24">
        <f ca="1" t="shared" si="2"/>
        <v>0.20967972891634545</v>
      </c>
      <c r="I24">
        <f t="shared" si="3"/>
        <v>-0.8075330211911254</v>
      </c>
      <c r="J24">
        <f t="shared" si="4"/>
        <v>-0.08075330211911254</v>
      </c>
    </row>
    <row r="25" spans="2:10" ht="12.75">
      <c r="B25">
        <f t="shared" si="0"/>
        <v>9.684846819808806</v>
      </c>
      <c r="C25">
        <v>3</v>
      </c>
      <c r="D25">
        <v>3</v>
      </c>
      <c r="F25">
        <f t="shared" si="1"/>
        <v>9.7</v>
      </c>
      <c r="H25">
        <f ca="1" t="shared" si="2"/>
        <v>0.4397781130883862</v>
      </c>
      <c r="I25">
        <f t="shared" si="3"/>
        <v>-0.15153180191193028</v>
      </c>
      <c r="J25">
        <f t="shared" si="4"/>
        <v>-0.015153180191193029</v>
      </c>
    </row>
    <row r="26" spans="2:10" ht="12.75">
      <c r="B26">
        <f t="shared" si="0"/>
        <v>9.608750849768105</v>
      </c>
      <c r="C26">
        <v>4</v>
      </c>
      <c r="D26">
        <v>4</v>
      </c>
      <c r="F26">
        <f t="shared" si="1"/>
        <v>9.6</v>
      </c>
      <c r="H26">
        <f ca="1" t="shared" si="2"/>
        <v>0.5348663344138611</v>
      </c>
      <c r="I26">
        <f t="shared" si="3"/>
        <v>0.08750849768105742</v>
      </c>
      <c r="J26">
        <f t="shared" si="4"/>
        <v>0.008750849768105742</v>
      </c>
    </row>
    <row r="27" spans="2:10" ht="12.75">
      <c r="B27">
        <f t="shared" si="0"/>
        <v>9.504776400914317</v>
      </c>
      <c r="C27">
        <v>5</v>
      </c>
      <c r="D27">
        <v>5</v>
      </c>
      <c r="F27">
        <f t="shared" si="1"/>
        <v>9.5</v>
      </c>
      <c r="H27">
        <f ca="1" t="shared" si="2"/>
        <v>0.5190478398280274</v>
      </c>
      <c r="I27">
        <f t="shared" si="3"/>
        <v>0.047764009143167085</v>
      </c>
      <c r="J27">
        <f t="shared" si="4"/>
        <v>0.004776400914316709</v>
      </c>
    </row>
    <row r="28" spans="2:10" ht="12.75">
      <c r="B28">
        <f t="shared" si="0"/>
        <v>9.376638483511856</v>
      </c>
      <c r="C28">
        <v>6</v>
      </c>
      <c r="D28">
        <v>6</v>
      </c>
      <c r="F28">
        <f t="shared" si="1"/>
        <v>9.4</v>
      </c>
      <c r="H28">
        <f ca="1" t="shared" si="2"/>
        <v>0.40764187680858255</v>
      </c>
      <c r="I28">
        <f t="shared" si="3"/>
        <v>-0.2336151648814374</v>
      </c>
      <c r="J28">
        <f t="shared" si="4"/>
        <v>-0.023361516488143743</v>
      </c>
    </row>
    <row r="29" spans="2:10" ht="12.75">
      <c r="B29">
        <f t="shared" si="0"/>
        <v>9.210773605679249</v>
      </c>
      <c r="C29">
        <v>7</v>
      </c>
      <c r="D29">
        <v>7</v>
      </c>
      <c r="F29">
        <f t="shared" si="1"/>
        <v>9.3</v>
      </c>
      <c r="H29">
        <f ca="1" t="shared" si="2"/>
        <v>0.18612573790307296</v>
      </c>
      <c r="I29">
        <f t="shared" si="3"/>
        <v>-0.8922639432075288</v>
      </c>
      <c r="J29">
        <f t="shared" si="4"/>
        <v>-0.08922639432075288</v>
      </c>
    </row>
    <row r="30" spans="2:10" ht="12.75">
      <c r="B30">
        <f t="shared" si="0"/>
        <v>9.207397495661304</v>
      </c>
      <c r="C30">
        <v>8</v>
      </c>
      <c r="D30">
        <v>8</v>
      </c>
      <c r="F30">
        <f t="shared" si="1"/>
        <v>9.2</v>
      </c>
      <c r="H30">
        <f ca="1" t="shared" si="2"/>
        <v>0.5294848438113506</v>
      </c>
      <c r="I30">
        <f t="shared" si="3"/>
        <v>0.07397495661305414</v>
      </c>
      <c r="J30">
        <f t="shared" si="4"/>
        <v>0.0073974956613054145</v>
      </c>
    </row>
    <row r="31" spans="2:10" ht="12.75">
      <c r="B31">
        <f t="shared" si="0"/>
        <v>9.047711504058691</v>
      </c>
      <c r="C31">
        <v>9</v>
      </c>
      <c r="D31">
        <v>9</v>
      </c>
      <c r="F31">
        <f t="shared" si="1"/>
        <v>9.1</v>
      </c>
      <c r="H31">
        <f ca="1" t="shared" si="2"/>
        <v>0.3005271559379885</v>
      </c>
      <c r="I31">
        <f t="shared" si="3"/>
        <v>-0.5228849594130811</v>
      </c>
      <c r="J31">
        <f t="shared" si="4"/>
        <v>-0.05228849594130811</v>
      </c>
    </row>
    <row r="32" spans="2:10" ht="12.75">
      <c r="B32">
        <f t="shared" si="0"/>
        <v>8.999904222169276</v>
      </c>
      <c r="C32">
        <v>10</v>
      </c>
      <c r="D32">
        <v>10</v>
      </c>
      <c r="F32">
        <f>alpha+beta1*C32+beta2*9+beta2b*(D32-9)</f>
        <v>8.9</v>
      </c>
      <c r="H32">
        <f ca="1" t="shared" si="2"/>
        <v>0.8411128807730031</v>
      </c>
      <c r="I32">
        <f t="shared" si="3"/>
        <v>0.9990422216927619</v>
      </c>
      <c r="J32">
        <f t="shared" si="4"/>
        <v>0.09990422216927619</v>
      </c>
    </row>
    <row r="33" spans="2:10" ht="12.75">
      <c r="B33">
        <f t="shared" si="0"/>
        <v>8.595108723067176</v>
      </c>
      <c r="C33">
        <v>11</v>
      </c>
      <c r="D33">
        <v>11</v>
      </c>
      <c r="F33">
        <f>alpha+beta1*C33+beta2*9+beta2b*(D33-9)</f>
        <v>8.7</v>
      </c>
      <c r="H33">
        <f ca="1" t="shared" si="2"/>
        <v>0.14710913395703518</v>
      </c>
      <c r="I33">
        <f t="shared" si="3"/>
        <v>-1.0489127693282319</v>
      </c>
      <c r="J33">
        <f t="shared" si="4"/>
        <v>-0.10489127693282319</v>
      </c>
    </row>
    <row r="34" spans="2:10" ht="12.75">
      <c r="B34">
        <f t="shared" si="0"/>
        <v>8.428137725999006</v>
      </c>
      <c r="C34">
        <v>12</v>
      </c>
      <c r="D34">
        <v>12</v>
      </c>
      <c r="F34">
        <f>alpha+beta1*C34+beta2*9+beta2b*(D34-9)</f>
        <v>8.5</v>
      </c>
      <c r="H34">
        <f ca="1" t="shared" si="2"/>
        <v>0.23618669915916612</v>
      </c>
      <c r="I34">
        <f t="shared" si="3"/>
        <v>-0.7186227400099299</v>
      </c>
      <c r="J34">
        <f t="shared" si="4"/>
        <v>-0.07186227400099299</v>
      </c>
    </row>
    <row r="35" spans="2:10" ht="12.75">
      <c r="B35">
        <f t="shared" si="0"/>
        <v>8.309197532200997</v>
      </c>
      <c r="C35">
        <v>13</v>
      </c>
      <c r="D35">
        <v>13</v>
      </c>
      <c r="F35">
        <f>alpha+beta1*C35+beta2*9+beta2b*(D35-9)</f>
        <v>8.299999999999999</v>
      </c>
      <c r="H35">
        <f ca="1" t="shared" si="2"/>
        <v>0.5366411766752102</v>
      </c>
      <c r="I35">
        <f t="shared" si="3"/>
        <v>0.09197532200999081</v>
      </c>
      <c r="J35">
        <f t="shared" si="4"/>
        <v>0.009197532200999082</v>
      </c>
    </row>
    <row r="36" spans="2:10" ht="12.75">
      <c r="B36">
        <f t="shared" si="0"/>
        <v>8.209171260032292</v>
      </c>
      <c r="C36">
        <v>14</v>
      </c>
      <c r="D36">
        <v>14</v>
      </c>
      <c r="F36">
        <f>alpha+beta1*C36+beta2*9+beta2b*(D36-9)</f>
        <v>8.1</v>
      </c>
      <c r="H36">
        <f ca="1" t="shared" si="2"/>
        <v>0.862520277469419</v>
      </c>
      <c r="I36">
        <f t="shared" si="3"/>
        <v>1.091712600322925</v>
      </c>
      <c r="J36">
        <f t="shared" si="4"/>
        <v>0.1091712600322925</v>
      </c>
    </row>
    <row r="37" spans="2:10" ht="12.75">
      <c r="B37">
        <f t="shared" si="0"/>
        <v>10.131842979874778</v>
      </c>
      <c r="C37">
        <v>0</v>
      </c>
      <c r="D37">
        <v>1</v>
      </c>
      <c r="F37">
        <f aca="true" t="shared" si="5" ref="F37:F45">alpha+beta1*C37+beta2*D37</f>
        <v>10.15</v>
      </c>
      <c r="H37">
        <f ca="1" t="shared" si="2"/>
        <v>0.427960018019679</v>
      </c>
      <c r="I37">
        <f t="shared" si="3"/>
        <v>-0.18157020125223472</v>
      </c>
      <c r="J37">
        <f t="shared" si="4"/>
        <v>-0.018157020125223473</v>
      </c>
    </row>
    <row r="38" spans="2:10" ht="12.75">
      <c r="B38">
        <f t="shared" si="0"/>
        <v>10.095416205084533</v>
      </c>
      <c r="C38">
        <v>1</v>
      </c>
      <c r="D38">
        <v>2</v>
      </c>
      <c r="F38">
        <f t="shared" si="5"/>
        <v>10.05</v>
      </c>
      <c r="H38">
        <f ca="1" t="shared" si="2"/>
        <v>0.6751439026217683</v>
      </c>
      <c r="I38">
        <f t="shared" si="3"/>
        <v>0.454162050845316</v>
      </c>
      <c r="J38">
        <f t="shared" si="4"/>
        <v>0.045416205084531605</v>
      </c>
    </row>
    <row r="39" spans="2:10" ht="12.75">
      <c r="B39">
        <f t="shared" si="0"/>
        <v>9.951071895904692</v>
      </c>
      <c r="C39">
        <v>2</v>
      </c>
      <c r="D39">
        <v>3</v>
      </c>
      <c r="F39">
        <f t="shared" si="5"/>
        <v>9.95</v>
      </c>
      <c r="H39">
        <f ca="1" t="shared" si="2"/>
        <v>0.5042761640798046</v>
      </c>
      <c r="I39">
        <f t="shared" si="3"/>
        <v>0.01071895904693011</v>
      </c>
      <c r="J39">
        <f t="shared" si="4"/>
        <v>0.001071895904693011</v>
      </c>
    </row>
    <row r="40" spans="2:10" ht="12.75">
      <c r="B40">
        <f t="shared" si="0"/>
        <v>9.75967986991751</v>
      </c>
      <c r="C40">
        <v>3</v>
      </c>
      <c r="D40">
        <v>4</v>
      </c>
      <c r="F40">
        <f t="shared" si="5"/>
        <v>9.85</v>
      </c>
      <c r="H40">
        <f ca="1" t="shared" si="2"/>
        <v>0.18320953380880511</v>
      </c>
      <c r="I40">
        <f t="shared" si="3"/>
        <v>-0.903201300824886</v>
      </c>
      <c r="J40">
        <f t="shared" si="4"/>
        <v>-0.09032013008248861</v>
      </c>
    </row>
    <row r="41" spans="2:10" ht="12.75">
      <c r="B41">
        <f t="shared" si="0"/>
        <v>9.898698552451576</v>
      </c>
      <c r="C41">
        <v>4</v>
      </c>
      <c r="D41">
        <v>5</v>
      </c>
      <c r="F41">
        <f t="shared" si="5"/>
        <v>9.75</v>
      </c>
      <c r="H41">
        <f ca="1" t="shared" si="2"/>
        <v>0.9314906829196161</v>
      </c>
      <c r="I41">
        <f t="shared" si="3"/>
        <v>1.4869855245157644</v>
      </c>
      <c r="J41">
        <f t="shared" si="4"/>
        <v>0.14869855245157645</v>
      </c>
    </row>
    <row r="42" spans="2:10" ht="12.75">
      <c r="B42">
        <f t="shared" si="0"/>
        <v>9.609548910839672</v>
      </c>
      <c r="C42">
        <v>5</v>
      </c>
      <c r="D42">
        <v>6</v>
      </c>
      <c r="F42">
        <f t="shared" si="5"/>
        <v>9.65</v>
      </c>
      <c r="H42">
        <f ca="1" t="shared" si="2"/>
        <v>0.3429185351539159</v>
      </c>
      <c r="I42">
        <f t="shared" si="3"/>
        <v>-0.404510891603281</v>
      </c>
      <c r="J42">
        <f t="shared" si="4"/>
        <v>-0.04045108916032811</v>
      </c>
    </row>
    <row r="43" spans="2:10" ht="12.75">
      <c r="B43">
        <f t="shared" si="0"/>
        <v>9.79474274270806</v>
      </c>
      <c r="C43">
        <v>6</v>
      </c>
      <c r="D43">
        <v>7</v>
      </c>
      <c r="F43">
        <f t="shared" si="5"/>
        <v>9.55</v>
      </c>
      <c r="H43">
        <f ca="1" t="shared" si="2"/>
        <v>0.99280599511655</v>
      </c>
      <c r="I43">
        <f t="shared" si="3"/>
        <v>2.4474274270805845</v>
      </c>
      <c r="J43">
        <f t="shared" si="4"/>
        <v>0.24474274270805846</v>
      </c>
    </row>
    <row r="44" spans="2:10" ht="12.75">
      <c r="B44">
        <f t="shared" si="0"/>
        <v>9.526099847172338</v>
      </c>
      <c r="C44">
        <v>7</v>
      </c>
      <c r="D44">
        <v>8</v>
      </c>
      <c r="F44">
        <f t="shared" si="5"/>
        <v>9.45</v>
      </c>
      <c r="H44">
        <f ca="1" t="shared" si="2"/>
        <v>0.7766710099629073</v>
      </c>
      <c r="I44">
        <f t="shared" si="3"/>
        <v>0.7609984717233949</v>
      </c>
      <c r="J44">
        <f t="shared" si="4"/>
        <v>0.07609984717233949</v>
      </c>
    </row>
    <row r="45" spans="2:10" ht="12.75">
      <c r="B45">
        <f t="shared" si="0"/>
        <v>9.228092946616536</v>
      </c>
      <c r="C45">
        <v>8</v>
      </c>
      <c r="D45">
        <v>9</v>
      </c>
      <c r="F45">
        <f t="shared" si="5"/>
        <v>9.35</v>
      </c>
      <c r="H45">
        <f ca="1" t="shared" si="2"/>
        <v>0.11140871129865015</v>
      </c>
      <c r="I45">
        <f t="shared" si="3"/>
        <v>-1.219070533834631</v>
      </c>
      <c r="J45">
        <f t="shared" si="4"/>
        <v>-0.12190705338346311</v>
      </c>
    </row>
    <row r="46" spans="2:10" ht="12.75">
      <c r="B46">
        <f t="shared" si="0"/>
        <v>9.218295723710423</v>
      </c>
      <c r="C46">
        <v>9</v>
      </c>
      <c r="D46">
        <v>10</v>
      </c>
      <c r="F46">
        <f>alpha+beta1*C46+beta2*9+beta2b*(D46-9)</f>
        <v>9.15</v>
      </c>
      <c r="H46">
        <f ca="1" t="shared" si="2"/>
        <v>0.7526830677554328</v>
      </c>
      <c r="I46">
        <f t="shared" si="3"/>
        <v>0.6829572371042276</v>
      </c>
      <c r="J46">
        <f t="shared" si="4"/>
        <v>0.06829572371042276</v>
      </c>
    </row>
    <row r="47" spans="2:10" ht="12.75">
      <c r="B47">
        <f t="shared" si="0"/>
        <v>8.925071394526999</v>
      </c>
      <c r="C47">
        <v>10</v>
      </c>
      <c r="D47">
        <v>11</v>
      </c>
      <c r="F47">
        <f>alpha+beta1*C47+beta2*9+beta2b*(D47-9)</f>
        <v>8.95</v>
      </c>
      <c r="H47">
        <f ca="1" t="shared" si="2"/>
        <v>0.401569758804591</v>
      </c>
      <c r="I47">
        <f t="shared" si="3"/>
        <v>-0.24928605473000565</v>
      </c>
      <c r="J47">
        <f t="shared" si="4"/>
        <v>-0.024928605473000565</v>
      </c>
    </row>
    <row r="48" spans="2:10" ht="12.75">
      <c r="B48">
        <f t="shared" si="0"/>
        <v>8.809746616774797</v>
      </c>
      <c r="C48">
        <v>11</v>
      </c>
      <c r="D48">
        <v>12</v>
      </c>
      <c r="F48">
        <f>alpha+beta1*C48+beta2*9+beta2b*(D48-9)</f>
        <v>8.75</v>
      </c>
      <c r="H48">
        <f ca="1" t="shared" si="2"/>
        <v>0.7249019057619206</v>
      </c>
      <c r="I48">
        <f t="shared" si="3"/>
        <v>0.59746616774797</v>
      </c>
      <c r="J48">
        <f t="shared" si="4"/>
        <v>0.05974661677479701</v>
      </c>
    </row>
    <row r="49" spans="2:10" ht="12.75">
      <c r="B49">
        <f t="shared" si="0"/>
        <v>8.607995134526362</v>
      </c>
      <c r="C49">
        <v>12</v>
      </c>
      <c r="D49">
        <v>13</v>
      </c>
      <c r="F49">
        <f>alpha+beta1*C49+beta2*9+beta2b*(D49-9)</f>
        <v>8.549999999999999</v>
      </c>
      <c r="H49">
        <f ca="1" t="shared" si="2"/>
        <v>0.7190262854686882</v>
      </c>
      <c r="I49">
        <f t="shared" si="3"/>
        <v>0.5799513452636367</v>
      </c>
      <c r="J49">
        <f t="shared" si="4"/>
        <v>0.05799513452636367</v>
      </c>
    </row>
    <row r="50" spans="2:10" ht="12.75">
      <c r="B50">
        <f t="shared" si="0"/>
        <v>8.208173336559438</v>
      </c>
      <c r="C50">
        <v>13</v>
      </c>
      <c r="D50">
        <v>14</v>
      </c>
      <c r="F50">
        <f>alpha+beta1*C50+beta2*9+beta2b*(D50-9)</f>
        <v>8.35</v>
      </c>
      <c r="H50">
        <f ca="1" t="shared" si="2"/>
        <v>0.07805646703216684</v>
      </c>
      <c r="I50">
        <f t="shared" si="3"/>
        <v>-1.4182666344056107</v>
      </c>
      <c r="J50">
        <f t="shared" si="4"/>
        <v>-0.14182666344056108</v>
      </c>
    </row>
    <row r="51" spans="2:10" ht="12.75">
      <c r="B51">
        <f t="shared" si="0"/>
        <v>10.47078425832358</v>
      </c>
      <c r="C51">
        <v>0</v>
      </c>
      <c r="D51">
        <v>2</v>
      </c>
      <c r="F51">
        <f aca="true" t="shared" si="6" ref="F51:F58">alpha+beta1*C51+beta2*D51</f>
        <v>10.3</v>
      </c>
      <c r="H51">
        <f ca="1" t="shared" si="2"/>
        <v>0.9561672223478972</v>
      </c>
      <c r="I51">
        <f t="shared" si="3"/>
        <v>1.707842583235788</v>
      </c>
      <c r="J51">
        <f t="shared" si="4"/>
        <v>0.1707842583235788</v>
      </c>
    </row>
    <row r="52" spans="2:10" ht="12.75">
      <c r="B52">
        <f t="shared" si="0"/>
        <v>10.35447199976435</v>
      </c>
      <c r="C52">
        <v>1</v>
      </c>
      <c r="D52">
        <v>3</v>
      </c>
      <c r="F52">
        <f t="shared" si="6"/>
        <v>10.2</v>
      </c>
      <c r="H52">
        <f ca="1" t="shared" si="2"/>
        <v>0.9387929971778837</v>
      </c>
      <c r="I52">
        <f t="shared" si="3"/>
        <v>1.5447199976435058</v>
      </c>
      <c r="J52">
        <f t="shared" si="4"/>
        <v>0.15447199976435058</v>
      </c>
    </row>
    <row r="53" spans="2:10" ht="12.75">
      <c r="B53">
        <f t="shared" si="0"/>
        <v>10.011355428158582</v>
      </c>
      <c r="C53">
        <v>2</v>
      </c>
      <c r="D53">
        <v>4</v>
      </c>
      <c r="F53">
        <f t="shared" si="6"/>
        <v>10.1</v>
      </c>
      <c r="H53">
        <f ca="1" t="shared" si="2"/>
        <v>0.18768869618691575</v>
      </c>
      <c r="I53">
        <f t="shared" si="3"/>
        <v>-0.8864457184141741</v>
      </c>
      <c r="J53">
        <f t="shared" si="4"/>
        <v>-0.08864457184141741</v>
      </c>
    </row>
    <row r="54" spans="2:10" ht="12.75">
      <c r="B54">
        <f aca="true" t="shared" si="7" ref="B54:B85">F54+J54</f>
        <v>9.977764861169527</v>
      </c>
      <c r="C54">
        <v>3</v>
      </c>
      <c r="D54">
        <v>5</v>
      </c>
      <c r="F54">
        <f t="shared" si="6"/>
        <v>10</v>
      </c>
      <c r="H54">
        <f aca="true" ca="1" t="shared" si="8" ref="H54:H85">RAND()</f>
        <v>0.41202017554268155</v>
      </c>
      <c r="I54">
        <f aca="true" t="shared" si="9" ref="I54:I85">NORMSINV(H54)</f>
        <v>-0.22235138830471968</v>
      </c>
      <c r="J54">
        <f aca="true" t="shared" si="10" ref="J54:J85">I54*sigma</f>
        <v>-0.02223513883047197</v>
      </c>
    </row>
    <row r="55" spans="2:10" ht="12.75">
      <c r="B55">
        <f t="shared" si="7"/>
        <v>9.823182619842711</v>
      </c>
      <c r="C55">
        <v>4</v>
      </c>
      <c r="D55">
        <v>6</v>
      </c>
      <c r="F55">
        <f t="shared" si="6"/>
        <v>9.9</v>
      </c>
      <c r="H55">
        <f ca="1" t="shared" si="8"/>
        <v>0.2211919679152201</v>
      </c>
      <c r="I55">
        <f t="shared" si="9"/>
        <v>-0.7681738015728938</v>
      </c>
      <c r="J55">
        <f t="shared" si="10"/>
        <v>-0.0768173801572894</v>
      </c>
    </row>
    <row r="56" spans="2:10" ht="12.75">
      <c r="B56">
        <f t="shared" si="7"/>
        <v>9.997979154044573</v>
      </c>
      <c r="C56">
        <v>5</v>
      </c>
      <c r="D56">
        <v>7</v>
      </c>
      <c r="F56">
        <f t="shared" si="6"/>
        <v>9.8</v>
      </c>
      <c r="H56">
        <f ca="1" t="shared" si="8"/>
        <v>0.9761365213284794</v>
      </c>
      <c r="I56">
        <f t="shared" si="9"/>
        <v>1.979791540445727</v>
      </c>
      <c r="J56">
        <f t="shared" si="10"/>
        <v>0.1979791540445727</v>
      </c>
    </row>
    <row r="57" spans="2:10" ht="12.75">
      <c r="B57">
        <f t="shared" si="7"/>
        <v>9.58520078732908</v>
      </c>
      <c r="C57">
        <v>6</v>
      </c>
      <c r="D57">
        <v>8</v>
      </c>
      <c r="F57">
        <f t="shared" si="6"/>
        <v>9.7</v>
      </c>
      <c r="H57">
        <f ca="1" t="shared" si="8"/>
        <v>0.12548590705002471</v>
      </c>
      <c r="I57">
        <f t="shared" si="9"/>
        <v>-1.1479921267091915</v>
      </c>
      <c r="J57">
        <f t="shared" si="10"/>
        <v>-0.11479921267091915</v>
      </c>
    </row>
    <row r="58" spans="2:10" ht="12.75">
      <c r="B58">
        <f t="shared" si="7"/>
        <v>9.614657772038754</v>
      </c>
      <c r="C58">
        <v>7</v>
      </c>
      <c r="D58">
        <v>9</v>
      </c>
      <c r="F58">
        <f t="shared" si="6"/>
        <v>9.6</v>
      </c>
      <c r="H58">
        <f ca="1" t="shared" si="8"/>
        <v>0.5582673298649079</v>
      </c>
      <c r="I58">
        <f t="shared" si="9"/>
        <v>0.1465777203875409</v>
      </c>
      <c r="J58">
        <f t="shared" si="10"/>
        <v>0.014657772038754091</v>
      </c>
    </row>
    <row r="59" spans="2:10" ht="12.75">
      <c r="B59">
        <f t="shared" si="7"/>
        <v>9.270656301526346</v>
      </c>
      <c r="C59">
        <v>8</v>
      </c>
      <c r="D59">
        <v>10</v>
      </c>
      <c r="F59">
        <f>alpha+beta1*C59+beta2*9+beta2b*(D59-9)</f>
        <v>9.4</v>
      </c>
      <c r="H59">
        <f ca="1" t="shared" si="8"/>
        <v>0.09792998272179299</v>
      </c>
      <c r="I59">
        <f t="shared" si="9"/>
        <v>-1.2934369847365397</v>
      </c>
      <c r="J59">
        <f t="shared" si="10"/>
        <v>-0.12934369847365398</v>
      </c>
    </row>
    <row r="60" spans="2:10" ht="12.75">
      <c r="B60">
        <f t="shared" si="7"/>
        <v>9.188767600320785</v>
      </c>
      <c r="C60">
        <v>9</v>
      </c>
      <c r="D60">
        <v>11</v>
      </c>
      <c r="F60">
        <f>alpha+beta1*C60+beta2*9+beta2b*(D60-9)</f>
        <v>9.2</v>
      </c>
      <c r="H60">
        <f ca="1" t="shared" si="8"/>
        <v>0.4552832577561139</v>
      </c>
      <c r="I60">
        <f t="shared" si="9"/>
        <v>-0.11232399679213612</v>
      </c>
      <c r="J60">
        <f t="shared" si="10"/>
        <v>-0.011232399679213613</v>
      </c>
    </row>
    <row r="61" spans="2:10" ht="12.75">
      <c r="B61">
        <f t="shared" si="7"/>
        <v>8.98515378523147</v>
      </c>
      <c r="C61">
        <v>10</v>
      </c>
      <c r="D61">
        <v>12</v>
      </c>
      <c r="F61">
        <f>alpha+beta1*C61+beta2*9+beta2b*(D61-9)</f>
        <v>9</v>
      </c>
      <c r="H61">
        <f ca="1" t="shared" si="8"/>
        <v>0.44098902831858133</v>
      </c>
      <c r="I61">
        <f t="shared" si="9"/>
        <v>-0.14846214768530186</v>
      </c>
      <c r="J61">
        <f t="shared" si="10"/>
        <v>-0.014846214768530187</v>
      </c>
    </row>
    <row r="62" spans="2:10" ht="12.75">
      <c r="B62">
        <f t="shared" si="7"/>
        <v>8.760960596034495</v>
      </c>
      <c r="C62">
        <v>11</v>
      </c>
      <c r="D62">
        <v>13</v>
      </c>
      <c r="F62">
        <f>alpha+beta1*C62+beta2*9+beta2b*(D62-9)</f>
        <v>8.799999999999999</v>
      </c>
      <c r="H62">
        <f ca="1" t="shared" si="8"/>
        <v>0.34812259729239603</v>
      </c>
      <c r="I62">
        <f t="shared" si="9"/>
        <v>-0.3903940396550374</v>
      </c>
      <c r="J62">
        <f t="shared" si="10"/>
        <v>-0.03903940396550374</v>
      </c>
    </row>
    <row r="63" spans="2:10" ht="12.75">
      <c r="B63">
        <f t="shared" si="7"/>
        <v>8.600336688305356</v>
      </c>
      <c r="C63">
        <v>12</v>
      </c>
      <c r="D63">
        <v>14</v>
      </c>
      <c r="F63">
        <f>alpha+beta1*C63+beta2*9+beta2b*(D63-9)</f>
        <v>8.6</v>
      </c>
      <c r="H63">
        <f ca="1" t="shared" si="8"/>
        <v>0.5013431894655227</v>
      </c>
      <c r="I63">
        <f t="shared" si="9"/>
        <v>0.003366883053563849</v>
      </c>
      <c r="J63">
        <f t="shared" si="10"/>
        <v>0.0003366883053563849</v>
      </c>
    </row>
    <row r="64" spans="2:10" ht="12.75">
      <c r="B64">
        <f t="shared" si="7"/>
        <v>10.565449605415907</v>
      </c>
      <c r="C64">
        <v>0</v>
      </c>
      <c r="D64">
        <v>3</v>
      </c>
      <c r="F64">
        <f aca="true" t="shared" si="11" ref="F64:F70">alpha+beta1*C64+beta2*D64</f>
        <v>10.45</v>
      </c>
      <c r="H64">
        <f ca="1" t="shared" si="8"/>
        <v>0.8758515723259945</v>
      </c>
      <c r="I64">
        <f t="shared" si="9"/>
        <v>1.154496054159074</v>
      </c>
      <c r="J64">
        <f t="shared" si="10"/>
        <v>0.11544960541590742</v>
      </c>
    </row>
    <row r="65" spans="2:10" ht="12.75">
      <c r="B65">
        <f t="shared" si="7"/>
        <v>10.222776756440993</v>
      </c>
      <c r="C65">
        <v>1</v>
      </c>
      <c r="D65">
        <v>4</v>
      </c>
      <c r="F65">
        <f t="shared" si="11"/>
        <v>10.35</v>
      </c>
      <c r="H65">
        <f ca="1" t="shared" si="8"/>
        <v>0.10164527316699612</v>
      </c>
      <c r="I65">
        <f t="shared" si="9"/>
        <v>-1.2722324355900585</v>
      </c>
      <c r="J65">
        <f t="shared" si="10"/>
        <v>-0.12722324355900586</v>
      </c>
    </row>
    <row r="66" spans="2:10" ht="12.75">
      <c r="B66">
        <f t="shared" si="7"/>
        <v>10.251907898728135</v>
      </c>
      <c r="C66">
        <v>2</v>
      </c>
      <c r="D66">
        <v>5</v>
      </c>
      <c r="F66">
        <f t="shared" si="11"/>
        <v>10.25</v>
      </c>
      <c r="H66">
        <f ca="1" t="shared" si="8"/>
        <v>0.5076109529499861</v>
      </c>
      <c r="I66">
        <f t="shared" si="9"/>
        <v>0.019078987281347666</v>
      </c>
      <c r="J66">
        <f t="shared" si="10"/>
        <v>0.0019078987281347668</v>
      </c>
    </row>
    <row r="67" spans="2:10" ht="12.75">
      <c r="B67">
        <f t="shared" si="7"/>
        <v>10.18196532070843</v>
      </c>
      <c r="C67">
        <v>3</v>
      </c>
      <c r="D67">
        <v>6</v>
      </c>
      <c r="F67">
        <f t="shared" si="11"/>
        <v>10.15</v>
      </c>
      <c r="H67">
        <f ca="1" t="shared" si="8"/>
        <v>0.6253843823309035</v>
      </c>
      <c r="I67">
        <f t="shared" si="9"/>
        <v>0.3196532070842971</v>
      </c>
      <c r="J67">
        <f t="shared" si="10"/>
        <v>0.031965320708429716</v>
      </c>
    </row>
    <row r="68" spans="2:10" ht="12.75">
      <c r="B68">
        <f t="shared" si="7"/>
        <v>10.088692953793352</v>
      </c>
      <c r="C68">
        <v>4</v>
      </c>
      <c r="D68">
        <v>7</v>
      </c>
      <c r="F68">
        <f t="shared" si="11"/>
        <v>10.05</v>
      </c>
      <c r="H68">
        <f ca="1" t="shared" si="8"/>
        <v>0.6505958135103551</v>
      </c>
      <c r="I68">
        <f t="shared" si="9"/>
        <v>0.3869295379335048</v>
      </c>
      <c r="J68">
        <f t="shared" si="10"/>
        <v>0.038692953793350485</v>
      </c>
    </row>
    <row r="69" spans="2:10" ht="12.75">
      <c r="B69">
        <f t="shared" si="7"/>
        <v>9.790025169386157</v>
      </c>
      <c r="C69">
        <v>5</v>
      </c>
      <c r="D69">
        <v>8</v>
      </c>
      <c r="F69">
        <f t="shared" si="11"/>
        <v>9.95</v>
      </c>
      <c r="H69">
        <f ca="1" t="shared" si="8"/>
        <v>0.054827215414676944</v>
      </c>
      <c r="I69">
        <f t="shared" si="9"/>
        <v>-1.5997483061384314</v>
      </c>
      <c r="J69">
        <f t="shared" si="10"/>
        <v>-0.15997483061384316</v>
      </c>
    </row>
    <row r="70" spans="2:10" ht="12.75">
      <c r="B70">
        <f t="shared" si="7"/>
        <v>9.896810983518773</v>
      </c>
      <c r="C70">
        <v>6</v>
      </c>
      <c r="D70">
        <v>9</v>
      </c>
      <c r="F70">
        <f t="shared" si="11"/>
        <v>9.85</v>
      </c>
      <c r="H70">
        <f ca="1" t="shared" si="8"/>
        <v>0.6801469768683641</v>
      </c>
      <c r="I70">
        <f t="shared" si="9"/>
        <v>0.4681098351877282</v>
      </c>
      <c r="J70">
        <f t="shared" si="10"/>
        <v>0.046810983518772824</v>
      </c>
    </row>
    <row r="71" spans="2:10" ht="12.75">
      <c r="B71">
        <f t="shared" si="7"/>
        <v>9.644729211244176</v>
      </c>
      <c r="C71">
        <v>7</v>
      </c>
      <c r="D71">
        <v>10</v>
      </c>
      <c r="F71">
        <f>alpha+beta1*C71+beta2*9+beta2b*(D71-9)</f>
        <v>9.65</v>
      </c>
      <c r="H71">
        <f ca="1" t="shared" si="8"/>
        <v>0.4789823272004383</v>
      </c>
      <c r="I71">
        <f t="shared" si="9"/>
        <v>-0.05270788755824568</v>
      </c>
      <c r="J71">
        <f t="shared" si="10"/>
        <v>-0.005270788755824568</v>
      </c>
    </row>
    <row r="72" spans="2:10" ht="12.75">
      <c r="B72">
        <f t="shared" si="7"/>
        <v>9.36813487919928</v>
      </c>
      <c r="C72">
        <v>8</v>
      </c>
      <c r="D72">
        <v>11</v>
      </c>
      <c r="F72">
        <f>alpha+beta1*C72+beta2*9+beta2b*(D72-9)</f>
        <v>9.45</v>
      </c>
      <c r="H72">
        <f ca="1" t="shared" si="8"/>
        <v>0.20649272091083493</v>
      </c>
      <c r="I72">
        <f t="shared" si="9"/>
        <v>-0.8186512080071882</v>
      </c>
      <c r="J72">
        <f t="shared" si="10"/>
        <v>-0.08186512080071882</v>
      </c>
    </row>
    <row r="73" spans="2:10" ht="12.75">
      <c r="B73">
        <f t="shared" si="7"/>
        <v>9.152977259066143</v>
      </c>
      <c r="C73">
        <v>9</v>
      </c>
      <c r="D73">
        <v>12</v>
      </c>
      <c r="F73">
        <f>alpha+beta1*C73+beta2*9+beta2b*(D73-9)</f>
        <v>9.25</v>
      </c>
      <c r="H73">
        <f ca="1" t="shared" si="8"/>
        <v>0.16596657561902717</v>
      </c>
      <c r="I73">
        <f t="shared" si="9"/>
        <v>-0.9702274093385683</v>
      </c>
      <c r="J73">
        <f t="shared" si="10"/>
        <v>-0.09702274093385684</v>
      </c>
    </row>
    <row r="74" spans="2:10" ht="12.75">
      <c r="B74">
        <f t="shared" si="7"/>
        <v>9.207028118241645</v>
      </c>
      <c r="C74">
        <v>10</v>
      </c>
      <c r="D74">
        <v>13</v>
      </c>
      <c r="F74">
        <f>alpha+beta1*C74+beta2*9+beta2b*(D74-9)</f>
        <v>9.049999999999999</v>
      </c>
      <c r="H74">
        <f ca="1" t="shared" si="8"/>
        <v>0.9418251449920156</v>
      </c>
      <c r="I74">
        <f t="shared" si="9"/>
        <v>1.5702811824164615</v>
      </c>
      <c r="J74">
        <f t="shared" si="10"/>
        <v>0.15702811824164617</v>
      </c>
    </row>
    <row r="75" spans="2:10" ht="12.75">
      <c r="B75">
        <f t="shared" si="7"/>
        <v>8.810548047582689</v>
      </c>
      <c r="C75">
        <v>11</v>
      </c>
      <c r="D75">
        <v>14</v>
      </c>
      <c r="F75">
        <f>alpha+beta1*C75+beta2*9+beta2b*(D75-9)</f>
        <v>8.85</v>
      </c>
      <c r="H75">
        <f ca="1" t="shared" si="8"/>
        <v>0.34659875773282556</v>
      </c>
      <c r="I75">
        <f t="shared" si="9"/>
        <v>-0.39451952417311076</v>
      </c>
      <c r="J75">
        <f t="shared" si="10"/>
        <v>-0.03945195241731108</v>
      </c>
    </row>
    <row r="76" spans="2:10" ht="12.75">
      <c r="B76">
        <f t="shared" si="7"/>
        <v>10.717583797196271</v>
      </c>
      <c r="C76">
        <v>0</v>
      </c>
      <c r="D76">
        <v>4</v>
      </c>
      <c r="F76">
        <f aca="true" t="shared" si="12" ref="F76:F81">alpha+beta1*C76+beta2*D76</f>
        <v>10.6</v>
      </c>
      <c r="H76">
        <f ca="1" t="shared" si="8"/>
        <v>0.880170185300275</v>
      </c>
      <c r="I76">
        <f t="shared" si="9"/>
        <v>1.1758379719627214</v>
      </c>
      <c r="J76">
        <f t="shared" si="10"/>
        <v>0.11758379719627216</v>
      </c>
    </row>
    <row r="77" spans="2:10" ht="12.75">
      <c r="B77">
        <f t="shared" si="7"/>
        <v>10.575085637187602</v>
      </c>
      <c r="C77">
        <v>1</v>
      </c>
      <c r="D77">
        <v>5</v>
      </c>
      <c r="F77">
        <f t="shared" si="12"/>
        <v>10.5</v>
      </c>
      <c r="H77">
        <f ca="1" t="shared" si="8"/>
        <v>0.7736304504198186</v>
      </c>
      <c r="I77">
        <f t="shared" si="9"/>
        <v>0.7508563718760206</v>
      </c>
      <c r="J77">
        <f t="shared" si="10"/>
        <v>0.07508563718760207</v>
      </c>
    </row>
    <row r="78" spans="2:10" ht="12.75">
      <c r="B78">
        <f t="shared" si="7"/>
        <v>10.447353597954228</v>
      </c>
      <c r="C78">
        <v>2</v>
      </c>
      <c r="D78">
        <v>6</v>
      </c>
      <c r="F78">
        <f t="shared" si="12"/>
        <v>10.4</v>
      </c>
      <c r="H78">
        <f ca="1" t="shared" si="8"/>
        <v>0.6820845809977758</v>
      </c>
      <c r="I78">
        <f t="shared" si="9"/>
        <v>0.4735359795422799</v>
      </c>
      <c r="J78">
        <f t="shared" si="10"/>
        <v>0.04735359795422799</v>
      </c>
    </row>
    <row r="79" spans="2:10" ht="12.75">
      <c r="B79">
        <f t="shared" si="7"/>
        <v>10.293631077207097</v>
      </c>
      <c r="C79">
        <v>3</v>
      </c>
      <c r="D79">
        <v>7</v>
      </c>
      <c r="F79">
        <f t="shared" si="12"/>
        <v>10.3</v>
      </c>
      <c r="H79">
        <f ca="1" t="shared" si="8"/>
        <v>0.47460884110035306</v>
      </c>
      <c r="I79">
        <f t="shared" si="9"/>
        <v>-0.06368922792904153</v>
      </c>
      <c r="J79">
        <f t="shared" si="10"/>
        <v>-0.006368922792904153</v>
      </c>
    </row>
    <row r="80" spans="2:10" ht="12.75">
      <c r="B80">
        <f t="shared" si="7"/>
        <v>10.278953247513673</v>
      </c>
      <c r="C80">
        <v>4</v>
      </c>
      <c r="D80">
        <v>8</v>
      </c>
      <c r="F80">
        <f t="shared" si="12"/>
        <v>10.2</v>
      </c>
      <c r="H80">
        <f ca="1" t="shared" si="8"/>
        <v>0.7850995715998534</v>
      </c>
      <c r="I80">
        <f t="shared" si="9"/>
        <v>0.7895324751367445</v>
      </c>
      <c r="J80">
        <f t="shared" si="10"/>
        <v>0.07895324751367445</v>
      </c>
    </row>
    <row r="81" spans="2:10" ht="12.75">
      <c r="B81">
        <f t="shared" si="7"/>
        <v>10.061176494019119</v>
      </c>
      <c r="C81">
        <v>5</v>
      </c>
      <c r="D81">
        <v>9</v>
      </c>
      <c r="F81">
        <f t="shared" si="12"/>
        <v>10.1</v>
      </c>
      <c r="H81">
        <f ca="1" t="shared" si="8"/>
        <v>0.3489210450089235</v>
      </c>
      <c r="I81">
        <f t="shared" si="9"/>
        <v>-0.3882350598088039</v>
      </c>
      <c r="J81">
        <f t="shared" si="10"/>
        <v>-0.03882350598088039</v>
      </c>
    </row>
    <row r="82" spans="2:10" ht="12.75">
      <c r="B82">
        <f t="shared" si="7"/>
        <v>10.00180088197147</v>
      </c>
      <c r="C82">
        <v>6</v>
      </c>
      <c r="D82">
        <v>10</v>
      </c>
      <c r="F82">
        <f>alpha+beta1*C82+beta2*9+beta2b*(D82-9)</f>
        <v>9.9</v>
      </c>
      <c r="H82">
        <f ca="1" t="shared" si="8"/>
        <v>0.8456631176550335</v>
      </c>
      <c r="I82">
        <f t="shared" si="9"/>
        <v>1.018008819714693</v>
      </c>
      <c r="J82">
        <f t="shared" si="10"/>
        <v>0.1018008819714693</v>
      </c>
    </row>
    <row r="83" spans="2:10" ht="12.75">
      <c r="B83">
        <f t="shared" si="7"/>
        <v>9.46054008344586</v>
      </c>
      <c r="C83">
        <v>7</v>
      </c>
      <c r="D83">
        <v>11</v>
      </c>
      <c r="F83">
        <f>alpha+beta1*C83+beta2*9+beta2b*(D83-9)</f>
        <v>9.7</v>
      </c>
      <c r="H83">
        <f ca="1" t="shared" si="8"/>
        <v>0.008319271751221713</v>
      </c>
      <c r="I83">
        <f t="shared" si="9"/>
        <v>-2.394599165541389</v>
      </c>
      <c r="J83">
        <f t="shared" si="10"/>
        <v>-0.2394599165541389</v>
      </c>
    </row>
    <row r="84" spans="2:10" ht="12.75">
      <c r="B84">
        <f t="shared" si="7"/>
        <v>9.47080040216652</v>
      </c>
      <c r="C84">
        <v>8</v>
      </c>
      <c r="D84">
        <v>12</v>
      </c>
      <c r="F84">
        <f>alpha+beta1*C84+beta2*9+beta2b*(D84-9)</f>
        <v>9.5</v>
      </c>
      <c r="H84">
        <f ca="1" t="shared" si="8"/>
        <v>0.3851448494365375</v>
      </c>
      <c r="I84">
        <f t="shared" si="9"/>
        <v>-0.2919959783348124</v>
      </c>
      <c r="J84">
        <f t="shared" si="10"/>
        <v>-0.02919959783348124</v>
      </c>
    </row>
    <row r="85" spans="2:10" ht="12.75">
      <c r="B85">
        <f t="shared" si="7"/>
        <v>9.34252174768289</v>
      </c>
      <c r="C85">
        <v>9</v>
      </c>
      <c r="D85">
        <v>13</v>
      </c>
      <c r="F85">
        <f>alpha+beta1*C85+beta2*9+beta2b*(D85-9)</f>
        <v>9.299999999999999</v>
      </c>
      <c r="H85">
        <f ca="1" t="shared" si="8"/>
        <v>0.6646609275019948</v>
      </c>
      <c r="I85">
        <f t="shared" si="9"/>
        <v>0.42521747682890565</v>
      </c>
      <c r="J85">
        <f t="shared" si="10"/>
        <v>0.04252174768289057</v>
      </c>
    </row>
    <row r="86" spans="2:10" ht="12.75">
      <c r="B86">
        <f aca="true" t="shared" si="13" ref="B86:B117">F86+J86</f>
        <v>9.166474629287816</v>
      </c>
      <c r="C86">
        <v>10</v>
      </c>
      <c r="D86">
        <v>14</v>
      </c>
      <c r="F86">
        <f>alpha+beta1*C86+beta2*9+beta2b*(D86-9)</f>
        <v>9.1</v>
      </c>
      <c r="H86">
        <f aca="true" ca="1" t="shared" si="14" ref="H86:H117">RAND()</f>
        <v>0.7468936103957011</v>
      </c>
      <c r="I86">
        <f aca="true" t="shared" si="15" ref="I86:I117">NORMSINV(H86)</f>
        <v>0.6647462928781585</v>
      </c>
      <c r="J86">
        <f aca="true" t="shared" si="16" ref="J86:J117">I86*sigma</f>
        <v>0.06647462928781585</v>
      </c>
    </row>
    <row r="87" spans="2:10" ht="12.75">
      <c r="B87">
        <f t="shared" si="13"/>
        <v>10.9254816913922</v>
      </c>
      <c r="C87">
        <v>0</v>
      </c>
      <c r="D87">
        <v>5</v>
      </c>
      <c r="F87">
        <f>alpha+beta1*C87+beta2*D87</f>
        <v>10.75</v>
      </c>
      <c r="H87">
        <f ca="1" t="shared" si="14"/>
        <v>0.960354685238519</v>
      </c>
      <c r="I87">
        <f t="shared" si="15"/>
        <v>1.7548169139219931</v>
      </c>
      <c r="J87">
        <f t="shared" si="16"/>
        <v>0.17548169139219932</v>
      </c>
    </row>
    <row r="88" spans="2:10" ht="12.75">
      <c r="B88">
        <f t="shared" si="13"/>
        <v>10.45406414906421</v>
      </c>
      <c r="C88">
        <v>1</v>
      </c>
      <c r="D88">
        <v>6</v>
      </c>
      <c r="F88">
        <f>alpha+beta1*C88+beta2*D88</f>
        <v>10.65</v>
      </c>
      <c r="H88">
        <f ca="1" t="shared" si="14"/>
        <v>0.025035408042499263</v>
      </c>
      <c r="I88">
        <f t="shared" si="15"/>
        <v>-1.9593585093579007</v>
      </c>
      <c r="J88">
        <f t="shared" si="16"/>
        <v>-0.19593585093579008</v>
      </c>
    </row>
    <row r="89" spans="2:10" ht="12.75">
      <c r="B89">
        <f t="shared" si="13"/>
        <v>10.47199502509506</v>
      </c>
      <c r="C89">
        <v>2</v>
      </c>
      <c r="D89">
        <v>7</v>
      </c>
      <c r="F89">
        <f>alpha+beta1*C89+beta2*D89</f>
        <v>10.55</v>
      </c>
      <c r="H89">
        <f ca="1" t="shared" si="14"/>
        <v>0.21768079647434035</v>
      </c>
      <c r="I89">
        <f t="shared" si="15"/>
        <v>-0.7800497490494132</v>
      </c>
      <c r="J89">
        <f t="shared" si="16"/>
        <v>-0.07800497490494132</v>
      </c>
    </row>
    <row r="90" spans="2:10" ht="12.75">
      <c r="B90">
        <f t="shared" si="13"/>
        <v>10.474874233779683</v>
      </c>
      <c r="C90">
        <v>3</v>
      </c>
      <c r="D90">
        <v>8</v>
      </c>
      <c r="F90">
        <f>alpha+beta1*C90+beta2*D90</f>
        <v>10.45</v>
      </c>
      <c r="H90">
        <f ca="1" t="shared" si="14"/>
        <v>0.5982199514776625</v>
      </c>
      <c r="I90">
        <f t="shared" si="15"/>
        <v>0.2487423377968434</v>
      </c>
      <c r="J90">
        <f t="shared" si="16"/>
        <v>0.02487423377968434</v>
      </c>
    </row>
    <row r="91" spans="2:10" ht="12.75">
      <c r="B91">
        <f t="shared" si="13"/>
        <v>10.31242979747765</v>
      </c>
      <c r="C91">
        <v>4</v>
      </c>
      <c r="D91">
        <v>9</v>
      </c>
      <c r="F91">
        <f>alpha+beta1*C91+beta2*D91</f>
        <v>10.35</v>
      </c>
      <c r="H91">
        <f ca="1" t="shared" si="14"/>
        <v>0.3535692160524784</v>
      </c>
      <c r="I91">
        <f t="shared" si="15"/>
        <v>-0.3757020252234905</v>
      </c>
      <c r="J91">
        <f t="shared" si="16"/>
        <v>-0.03757020252234905</v>
      </c>
    </row>
    <row r="92" spans="2:10" ht="12.75">
      <c r="B92">
        <f t="shared" si="13"/>
        <v>10.141971365093967</v>
      </c>
      <c r="C92">
        <v>5</v>
      </c>
      <c r="D92">
        <v>10</v>
      </c>
      <c r="F92">
        <f>alpha+beta1*C92+beta2*9+beta2b*(D92-9)</f>
        <v>10.15</v>
      </c>
      <c r="H92">
        <f ca="1" t="shared" si="14"/>
        <v>0.4680047575180455</v>
      </c>
      <c r="I92">
        <f t="shared" si="15"/>
        <v>-0.08028634906032889</v>
      </c>
      <c r="J92">
        <f t="shared" si="16"/>
        <v>-0.008028634906032889</v>
      </c>
    </row>
    <row r="93" spans="2:10" ht="12.75">
      <c r="B93">
        <f t="shared" si="13"/>
        <v>9.931010926993629</v>
      </c>
      <c r="C93">
        <v>6</v>
      </c>
      <c r="D93">
        <v>11</v>
      </c>
      <c r="F93">
        <f>alpha+beta1*C93+beta2*9+beta2b*(D93-9)</f>
        <v>9.95</v>
      </c>
      <c r="H93">
        <f ca="1" t="shared" si="14"/>
        <v>0.4246973783230552</v>
      </c>
      <c r="I93">
        <f t="shared" si="15"/>
        <v>-0.1898907300637072</v>
      </c>
      <c r="J93">
        <f t="shared" si="16"/>
        <v>-0.018989073006370722</v>
      </c>
    </row>
    <row r="94" spans="2:10" ht="12.75">
      <c r="B94">
        <f t="shared" si="13"/>
        <v>9.78875887446771</v>
      </c>
      <c r="C94">
        <v>7</v>
      </c>
      <c r="D94">
        <v>12</v>
      </c>
      <c r="F94">
        <f>alpha+beta1*C94+beta2*9+beta2b*(D94-9)</f>
        <v>9.75</v>
      </c>
      <c r="H94">
        <f ca="1" t="shared" si="14"/>
        <v>0.6508398002403797</v>
      </c>
      <c r="I94">
        <f t="shared" si="15"/>
        <v>0.38758874467711035</v>
      </c>
      <c r="J94">
        <f t="shared" si="16"/>
        <v>0.038758874467711035</v>
      </c>
    </row>
    <row r="95" spans="2:10" ht="12.75">
      <c r="B95">
        <f t="shared" si="13"/>
        <v>9.728300046729258</v>
      </c>
      <c r="C95">
        <v>8</v>
      </c>
      <c r="D95">
        <v>13</v>
      </c>
      <c r="F95">
        <f>alpha+beta1*C95+beta2*9+beta2b*(D95-9)</f>
        <v>9.549999999999999</v>
      </c>
      <c r="H95">
        <f ca="1" t="shared" si="14"/>
        <v>0.9627068863710313</v>
      </c>
      <c r="I95">
        <f t="shared" si="15"/>
        <v>1.7830004672925872</v>
      </c>
      <c r="J95">
        <f t="shared" si="16"/>
        <v>0.17830004672925873</v>
      </c>
    </row>
    <row r="96" spans="2:10" ht="12.75">
      <c r="B96">
        <f t="shared" si="13"/>
        <v>9.367412097611226</v>
      </c>
      <c r="C96">
        <v>9</v>
      </c>
      <c r="D96">
        <v>14</v>
      </c>
      <c r="F96">
        <f>alpha+beta1*C96+beta2*9+beta2b*(D96-9)</f>
        <v>9.35</v>
      </c>
      <c r="H96">
        <f ca="1" t="shared" si="14"/>
        <v>0.5691148057749453</v>
      </c>
      <c r="I96">
        <f t="shared" si="15"/>
        <v>0.1741209761122544</v>
      </c>
      <c r="J96">
        <f t="shared" si="16"/>
        <v>0.017412097611225443</v>
      </c>
    </row>
    <row r="97" spans="2:10" ht="12.75">
      <c r="B97">
        <f t="shared" si="13"/>
        <v>10.950085455049289</v>
      </c>
      <c r="C97">
        <v>0</v>
      </c>
      <c r="D97">
        <v>6</v>
      </c>
      <c r="F97">
        <f>alpha+beta1*C97+beta2*D97</f>
        <v>10.9</v>
      </c>
      <c r="H97">
        <f ca="1" t="shared" si="14"/>
        <v>0.6917632545705743</v>
      </c>
      <c r="I97">
        <f t="shared" si="15"/>
        <v>0.500854550492889</v>
      </c>
      <c r="J97">
        <f t="shared" si="16"/>
        <v>0.0500854550492889</v>
      </c>
    </row>
    <row r="98" spans="2:10" ht="12.75">
      <c r="B98">
        <f t="shared" si="13"/>
        <v>10.817746244136465</v>
      </c>
      <c r="C98">
        <v>1</v>
      </c>
      <c r="D98">
        <v>7</v>
      </c>
      <c r="F98">
        <f>alpha+beta1*C98+beta2*D98</f>
        <v>10.8</v>
      </c>
      <c r="H98">
        <f ca="1" t="shared" si="14"/>
        <v>0.5704274177978474</v>
      </c>
      <c r="I98">
        <f t="shared" si="15"/>
        <v>0.17746244136463807</v>
      </c>
      <c r="J98">
        <f t="shared" si="16"/>
        <v>0.017746244136463807</v>
      </c>
    </row>
    <row r="99" spans="2:10" ht="12.75">
      <c r="B99">
        <f t="shared" si="13"/>
        <v>10.78011867340428</v>
      </c>
      <c r="C99">
        <v>2</v>
      </c>
      <c r="D99">
        <v>8</v>
      </c>
      <c r="F99">
        <f>alpha+beta1*C99+beta2*D99</f>
        <v>10.7</v>
      </c>
      <c r="H99">
        <f ca="1" t="shared" si="14"/>
        <v>0.7884882250217604</v>
      </c>
      <c r="I99">
        <f t="shared" si="15"/>
        <v>0.8011867340428032</v>
      </c>
      <c r="J99">
        <f t="shared" si="16"/>
        <v>0.08011867340428032</v>
      </c>
    </row>
    <row r="100" spans="2:10" ht="12.75">
      <c r="B100">
        <f t="shared" si="13"/>
        <v>10.613241111531218</v>
      </c>
      <c r="C100">
        <v>3</v>
      </c>
      <c r="D100">
        <v>9</v>
      </c>
      <c r="F100">
        <f>alpha+beta1*C100+beta2*D100</f>
        <v>10.6</v>
      </c>
      <c r="H100">
        <f ca="1" t="shared" si="14"/>
        <v>0.5526704383294618</v>
      </c>
      <c r="I100">
        <f t="shared" si="15"/>
        <v>0.13241111531217886</v>
      </c>
      <c r="J100">
        <f t="shared" si="16"/>
        <v>0.013241111531217887</v>
      </c>
    </row>
    <row r="101" spans="2:10" ht="12.75">
      <c r="B101">
        <f t="shared" si="13"/>
        <v>10.565956216472497</v>
      </c>
      <c r="C101">
        <v>4</v>
      </c>
      <c r="D101">
        <v>10</v>
      </c>
      <c r="F101">
        <f>alpha+beta1*C101+beta2*9+beta2b*(D101-9)</f>
        <v>10.4</v>
      </c>
      <c r="H101">
        <f ca="1" t="shared" si="14"/>
        <v>0.9514987174661473</v>
      </c>
      <c r="I101">
        <f t="shared" si="15"/>
        <v>1.6595621647249703</v>
      </c>
      <c r="J101">
        <f t="shared" si="16"/>
        <v>0.16595621647249703</v>
      </c>
    </row>
    <row r="102" spans="2:10" ht="12.75">
      <c r="B102">
        <f t="shared" si="13"/>
        <v>10.091579103835752</v>
      </c>
      <c r="C102">
        <v>5</v>
      </c>
      <c r="D102">
        <v>11</v>
      </c>
      <c r="F102">
        <f>alpha+beta1*C102+beta2*9+beta2b*(D102-9)</f>
        <v>10.2</v>
      </c>
      <c r="H102">
        <f ca="1" t="shared" si="14"/>
        <v>0.13913607955547125</v>
      </c>
      <c r="I102">
        <f t="shared" si="15"/>
        <v>-1.084208961642466</v>
      </c>
      <c r="J102">
        <f t="shared" si="16"/>
        <v>-0.1084208961642466</v>
      </c>
    </row>
    <row r="103" spans="2:10" ht="12.75">
      <c r="B103">
        <f t="shared" si="13"/>
        <v>9.991959231758665</v>
      </c>
      <c r="C103">
        <v>6</v>
      </c>
      <c r="D103">
        <v>12</v>
      </c>
      <c r="F103">
        <f>alpha+beta1*C103+beta2*9+beta2b*(D103-9)</f>
        <v>10</v>
      </c>
      <c r="H103">
        <f ca="1" t="shared" si="14"/>
        <v>0.46795650850435155</v>
      </c>
      <c r="I103">
        <f t="shared" si="15"/>
        <v>-0.08040768241335633</v>
      </c>
      <c r="J103">
        <f t="shared" si="16"/>
        <v>-0.008040768241335634</v>
      </c>
    </row>
    <row r="104" spans="2:10" ht="12.75">
      <c r="B104">
        <f t="shared" si="13"/>
        <v>10.056078419400029</v>
      </c>
      <c r="C104">
        <v>7</v>
      </c>
      <c r="D104">
        <v>13</v>
      </c>
      <c r="F104">
        <f>alpha+beta1*C104+beta2*9+beta2b*(D104-9)</f>
        <v>9.799999999999999</v>
      </c>
      <c r="H104">
        <f ca="1" t="shared" si="14"/>
        <v>0.9947781896497716</v>
      </c>
      <c r="I104">
        <f t="shared" si="15"/>
        <v>2.560784194000302</v>
      </c>
      <c r="J104">
        <f t="shared" si="16"/>
        <v>0.25607841940003023</v>
      </c>
    </row>
    <row r="105" spans="2:10" ht="12.75">
      <c r="B105">
        <f t="shared" si="13"/>
        <v>9.573385983694621</v>
      </c>
      <c r="C105">
        <v>8</v>
      </c>
      <c r="D105">
        <v>14</v>
      </c>
      <c r="F105">
        <f>alpha+beta1*C105+beta2*9+beta2b*(D105-9)</f>
        <v>9.6</v>
      </c>
      <c r="H105">
        <f ca="1" t="shared" si="14"/>
        <v>0.3950656321959469</v>
      </c>
      <c r="I105">
        <f t="shared" si="15"/>
        <v>-0.26614016305379007</v>
      </c>
      <c r="J105">
        <f t="shared" si="16"/>
        <v>-0.026614016305379008</v>
      </c>
    </row>
    <row r="106" spans="2:10" ht="12.75">
      <c r="B106">
        <f t="shared" si="13"/>
        <v>10.937365836770947</v>
      </c>
      <c r="C106">
        <v>0</v>
      </c>
      <c r="D106">
        <v>7</v>
      </c>
      <c r="F106">
        <f>alpha+beta1*C106+beta2*D106</f>
        <v>11.05</v>
      </c>
      <c r="H106">
        <f ca="1" t="shared" si="14"/>
        <v>0.13001047108690678</v>
      </c>
      <c r="I106">
        <f t="shared" si="15"/>
        <v>-1.1263416322905289</v>
      </c>
      <c r="J106">
        <f t="shared" si="16"/>
        <v>-0.1126341632290529</v>
      </c>
    </row>
    <row r="107" spans="2:10" ht="12.75">
      <c r="B107">
        <f t="shared" si="13"/>
        <v>10.956769162740438</v>
      </c>
      <c r="C107">
        <v>1</v>
      </c>
      <c r="D107">
        <v>8</v>
      </c>
      <c r="F107">
        <f>alpha+beta1*C107+beta2*D107</f>
        <v>10.95</v>
      </c>
      <c r="H107">
        <f ca="1" t="shared" si="14"/>
        <v>0.526984442805895</v>
      </c>
      <c r="I107">
        <f t="shared" si="15"/>
        <v>0.06769162740438048</v>
      </c>
      <c r="J107">
        <f t="shared" si="16"/>
        <v>0.006769162740438048</v>
      </c>
    </row>
    <row r="108" spans="2:10" ht="12.75">
      <c r="B108">
        <f t="shared" si="13"/>
        <v>10.817846270903162</v>
      </c>
      <c r="C108">
        <v>2</v>
      </c>
      <c r="D108">
        <v>9</v>
      </c>
      <c r="F108">
        <f>alpha+beta1*C108+beta2*D108</f>
        <v>10.85</v>
      </c>
      <c r="H108">
        <f ca="1" t="shared" si="14"/>
        <v>0.37390162859785203</v>
      </c>
      <c r="I108">
        <f t="shared" si="15"/>
        <v>-0.32153729096837236</v>
      </c>
      <c r="J108">
        <f t="shared" si="16"/>
        <v>-0.03215372909683724</v>
      </c>
    </row>
    <row r="109" spans="2:10" ht="12.75">
      <c r="B109">
        <f t="shared" si="13"/>
        <v>10.633326171507507</v>
      </c>
      <c r="C109">
        <v>3</v>
      </c>
      <c r="D109">
        <v>10</v>
      </c>
      <c r="F109">
        <f>alpha+beta1*C109+beta2*9+beta2b*(D109-9)</f>
        <v>10.65</v>
      </c>
      <c r="H109">
        <f ca="1" t="shared" si="14"/>
        <v>0.4337879900900907</v>
      </c>
      <c r="I109">
        <f t="shared" si="15"/>
        <v>-0.16673828492492665</v>
      </c>
      <c r="J109">
        <f t="shared" si="16"/>
        <v>-0.016673828492492666</v>
      </c>
    </row>
    <row r="110" spans="2:10" ht="12.75">
      <c r="B110">
        <f t="shared" si="13"/>
        <v>10.555919603762513</v>
      </c>
      <c r="C110">
        <v>4</v>
      </c>
      <c r="D110">
        <v>11</v>
      </c>
      <c r="F110">
        <f>alpha+beta1*C110+beta2*9+beta2b*(D110-9)</f>
        <v>10.45</v>
      </c>
      <c r="H110">
        <f ca="1" t="shared" si="14"/>
        <v>0.8552447453838341</v>
      </c>
      <c r="I110">
        <f t="shared" si="15"/>
        <v>1.0591960376251452</v>
      </c>
      <c r="J110">
        <f t="shared" si="16"/>
        <v>0.10591960376251452</v>
      </c>
    </row>
    <row r="111" spans="2:10" ht="12.75">
      <c r="B111">
        <f t="shared" si="13"/>
        <v>10.332209048485815</v>
      </c>
      <c r="C111">
        <v>5</v>
      </c>
      <c r="D111">
        <v>12</v>
      </c>
      <c r="F111">
        <f>alpha+beta1*C111+beta2*9+beta2b*(D111-9)</f>
        <v>10.25</v>
      </c>
      <c r="H111">
        <f ca="1" t="shared" si="14"/>
        <v>0.794487299749405</v>
      </c>
      <c r="I111">
        <f t="shared" si="15"/>
        <v>0.8220904848581454</v>
      </c>
      <c r="J111">
        <f t="shared" si="16"/>
        <v>0.08220904848581455</v>
      </c>
    </row>
    <row r="112" spans="2:10" ht="12.75">
      <c r="B112">
        <f t="shared" si="13"/>
        <v>10.170072065653496</v>
      </c>
      <c r="C112">
        <v>6</v>
      </c>
      <c r="D112">
        <v>13</v>
      </c>
      <c r="F112">
        <f>alpha+beta1*C112+beta2*9+beta2b*(D112-9)</f>
        <v>10.049999999999999</v>
      </c>
      <c r="H112">
        <f ca="1" t="shared" si="14"/>
        <v>0.8850702107233186</v>
      </c>
      <c r="I112">
        <f t="shared" si="15"/>
        <v>1.2007206565349766</v>
      </c>
      <c r="J112">
        <f t="shared" si="16"/>
        <v>0.12007206565349766</v>
      </c>
    </row>
    <row r="113" spans="2:10" ht="12.75">
      <c r="B113">
        <f t="shared" si="13"/>
        <v>9.848421900282073</v>
      </c>
      <c r="C113">
        <v>7</v>
      </c>
      <c r="D113">
        <v>14</v>
      </c>
      <c r="F113">
        <f>alpha+beta1*C113+beta2*9+beta2b*(D113-9)</f>
        <v>9.85</v>
      </c>
      <c r="H113">
        <f ca="1" t="shared" si="14"/>
        <v>0.49370455430221316</v>
      </c>
      <c r="I113">
        <f t="shared" si="15"/>
        <v>-0.015780997179261527</v>
      </c>
      <c r="J113">
        <f t="shared" si="16"/>
        <v>-0.001578099717926153</v>
      </c>
    </row>
    <row r="114" spans="2:10" ht="12.75">
      <c r="B114">
        <f t="shared" si="13"/>
        <v>11.220495330078455</v>
      </c>
      <c r="C114">
        <v>0</v>
      </c>
      <c r="D114">
        <v>8</v>
      </c>
      <c r="F114">
        <f>alpha+beta1*C114+beta2*D114</f>
        <v>11.2</v>
      </c>
      <c r="H114">
        <f ca="1" t="shared" si="14"/>
        <v>0.5811956944934167</v>
      </c>
      <c r="I114">
        <f t="shared" si="15"/>
        <v>0.20495330078455987</v>
      </c>
      <c r="J114">
        <f t="shared" si="16"/>
        <v>0.020495330078455987</v>
      </c>
    </row>
    <row r="115" spans="2:10" ht="12.75">
      <c r="B115">
        <f t="shared" si="13"/>
        <v>11.180950235206096</v>
      </c>
      <c r="C115">
        <v>1</v>
      </c>
      <c r="D115">
        <v>9</v>
      </c>
      <c r="F115">
        <f>alpha+beta1*C115+beta2*D115</f>
        <v>11.1</v>
      </c>
      <c r="H115">
        <f ca="1" t="shared" si="14"/>
        <v>0.7908868747680942</v>
      </c>
      <c r="I115">
        <f t="shared" si="15"/>
        <v>0.809502352060957</v>
      </c>
      <c r="J115">
        <f t="shared" si="16"/>
        <v>0.0809502352060957</v>
      </c>
    </row>
    <row r="116" spans="2:10" ht="12.75">
      <c r="B116">
        <f t="shared" si="13"/>
        <v>10.980860273707426</v>
      </c>
      <c r="C116">
        <v>2</v>
      </c>
      <c r="D116">
        <v>10</v>
      </c>
      <c r="F116">
        <f>alpha+beta1*C116+beta2*9+beta2b*(D116-9)</f>
        <v>10.9</v>
      </c>
      <c r="H116">
        <f ca="1" t="shared" si="14"/>
        <v>0.790628155045284</v>
      </c>
      <c r="I116">
        <f t="shared" si="15"/>
        <v>0.8086027370742674</v>
      </c>
      <c r="J116">
        <f t="shared" si="16"/>
        <v>0.08086027370742675</v>
      </c>
    </row>
    <row r="117" spans="2:10" ht="12.75">
      <c r="B117">
        <f t="shared" si="13"/>
        <v>10.573267986368071</v>
      </c>
      <c r="C117">
        <v>3</v>
      </c>
      <c r="D117">
        <v>11</v>
      </c>
      <c r="F117">
        <f>alpha+beta1*C117+beta2*9+beta2b*(D117-9)</f>
        <v>10.7</v>
      </c>
      <c r="H117">
        <f ca="1" t="shared" si="14"/>
        <v>0.1025204216516471</v>
      </c>
      <c r="I117">
        <f t="shared" si="15"/>
        <v>-1.2673201363192863</v>
      </c>
      <c r="J117">
        <f t="shared" si="16"/>
        <v>-0.12673201363192863</v>
      </c>
    </row>
    <row r="118" spans="2:10" ht="12.75">
      <c r="B118">
        <f aca="true" t="shared" si="17" ref="B118:B141">F118+J118</f>
        <v>10.593044047411029</v>
      </c>
      <c r="C118">
        <v>4</v>
      </c>
      <c r="D118">
        <v>12</v>
      </c>
      <c r="F118">
        <f>alpha+beta1*C118+beta2*9+beta2b*(D118-9)</f>
        <v>10.5</v>
      </c>
      <c r="H118">
        <f aca="true" ca="1" t="shared" si="18" ref="H118:H141">RAND()</f>
        <v>0.8239284645770255</v>
      </c>
      <c r="I118">
        <f aca="true" t="shared" si="19" ref="I118:I141">NORMSINV(H118)</f>
        <v>0.9304404741102965</v>
      </c>
      <c r="J118">
        <f aca="true" t="shared" si="20" ref="J118:J141">I118*sigma</f>
        <v>0.09304404741102966</v>
      </c>
    </row>
    <row r="119" spans="2:10" ht="12.75">
      <c r="B119">
        <f t="shared" si="17"/>
        <v>10.358963325316852</v>
      </c>
      <c r="C119">
        <v>5</v>
      </c>
      <c r="D119">
        <v>13</v>
      </c>
      <c r="F119">
        <f>alpha+beta1*C119+beta2*9+beta2b*(D119-9)</f>
        <v>10.299999999999999</v>
      </c>
      <c r="H119">
        <f ca="1" t="shared" si="18"/>
        <v>0.7222817235688139</v>
      </c>
      <c r="I119">
        <f t="shared" si="19"/>
        <v>0.5896332531685375</v>
      </c>
      <c r="J119">
        <f t="shared" si="20"/>
        <v>0.058963325316853755</v>
      </c>
    </row>
    <row r="120" spans="2:10" ht="12.75">
      <c r="B120">
        <f t="shared" si="17"/>
        <v>10.117067010786014</v>
      </c>
      <c r="C120">
        <v>6</v>
      </c>
      <c r="D120">
        <v>14</v>
      </c>
      <c r="F120">
        <f>alpha+beta1*C120+beta2*9+beta2b*(D120-9)</f>
        <v>10.1</v>
      </c>
      <c r="H120">
        <f ca="1" t="shared" si="18"/>
        <v>0.5677584157996578</v>
      </c>
      <c r="I120">
        <f t="shared" si="19"/>
        <v>0.17067010786014086</v>
      </c>
      <c r="J120">
        <f t="shared" si="20"/>
        <v>0.017067010786014088</v>
      </c>
    </row>
    <row r="121" spans="2:10" ht="12.75">
      <c r="B121">
        <f t="shared" si="17"/>
        <v>11.18352995479079</v>
      </c>
      <c r="C121">
        <v>0</v>
      </c>
      <c r="D121">
        <v>9</v>
      </c>
      <c r="F121">
        <f>alpha+beta1*C121+beta2*D121</f>
        <v>11.35</v>
      </c>
      <c r="H121">
        <f ca="1" t="shared" si="18"/>
        <v>0.04798626637913328</v>
      </c>
      <c r="I121">
        <f t="shared" si="19"/>
        <v>-1.6647004520920925</v>
      </c>
      <c r="J121">
        <f t="shared" si="20"/>
        <v>-0.16647004520920927</v>
      </c>
    </row>
    <row r="122" spans="2:10" ht="12.75">
      <c r="B122">
        <f t="shared" si="17"/>
        <v>10.975761748633639</v>
      </c>
      <c r="C122">
        <v>1</v>
      </c>
      <c r="D122">
        <v>10</v>
      </c>
      <c r="F122">
        <f aca="true" t="shared" si="21" ref="F122:F141">alpha+beta1*C122+beta2*9+beta2b*(D122-9)</f>
        <v>11.15</v>
      </c>
      <c r="H122">
        <f ca="1" t="shared" si="18"/>
        <v>0.040720766815621756</v>
      </c>
      <c r="I122">
        <f t="shared" si="19"/>
        <v>-1.7423825136636073</v>
      </c>
      <c r="J122">
        <f t="shared" si="20"/>
        <v>-0.17423825136636073</v>
      </c>
    </row>
    <row r="123" spans="2:10" ht="12.75">
      <c r="B123">
        <f t="shared" si="17"/>
        <v>10.903129472860169</v>
      </c>
      <c r="C123">
        <v>2</v>
      </c>
      <c r="D123">
        <v>11</v>
      </c>
      <c r="F123">
        <f t="shared" si="21"/>
        <v>10.95</v>
      </c>
      <c r="H123">
        <f ca="1" t="shared" si="18"/>
        <v>0.3196401592514535</v>
      </c>
      <c r="I123">
        <f t="shared" si="19"/>
        <v>-0.4687052713983141</v>
      </c>
      <c r="J123">
        <f t="shared" si="20"/>
        <v>-0.04687052713983141</v>
      </c>
    </row>
    <row r="124" spans="2:10" ht="12.75">
      <c r="B124">
        <f t="shared" si="17"/>
        <v>10.842276455989358</v>
      </c>
      <c r="C124">
        <v>3</v>
      </c>
      <c r="D124">
        <v>12</v>
      </c>
      <c r="F124">
        <f t="shared" si="21"/>
        <v>10.75</v>
      </c>
      <c r="H124">
        <f ca="1" t="shared" si="18"/>
        <v>0.8219350432746533</v>
      </c>
      <c r="I124">
        <f t="shared" si="19"/>
        <v>0.9227645598935801</v>
      </c>
      <c r="J124">
        <f t="shared" si="20"/>
        <v>0.09227645598935802</v>
      </c>
    </row>
    <row r="125" spans="2:10" ht="12.75">
      <c r="B125">
        <f t="shared" si="17"/>
        <v>10.380077417077143</v>
      </c>
      <c r="C125">
        <v>4</v>
      </c>
      <c r="D125">
        <v>13</v>
      </c>
      <c r="F125">
        <f t="shared" si="21"/>
        <v>10.549999999999999</v>
      </c>
      <c r="H125">
        <f ca="1" t="shared" si="18"/>
        <v>0.04463832073137364</v>
      </c>
      <c r="I125">
        <f t="shared" si="19"/>
        <v>-1.699225829228559</v>
      </c>
      <c r="J125">
        <f t="shared" si="20"/>
        <v>-0.1699225829228559</v>
      </c>
    </row>
    <row r="126" spans="2:10" ht="12.75">
      <c r="B126">
        <f t="shared" si="17"/>
        <v>10.239484352527162</v>
      </c>
      <c r="C126">
        <v>5</v>
      </c>
      <c r="D126">
        <v>14</v>
      </c>
      <c r="F126">
        <f t="shared" si="21"/>
        <v>10.35</v>
      </c>
      <c r="H126">
        <f ca="1" t="shared" si="18"/>
        <v>0.13454589653005744</v>
      </c>
      <c r="I126">
        <f t="shared" si="19"/>
        <v>-1.105156474728378</v>
      </c>
      <c r="J126">
        <f t="shared" si="20"/>
        <v>-0.1105156474728378</v>
      </c>
    </row>
    <row r="127" spans="2:10" ht="12.75">
      <c r="B127">
        <f t="shared" si="17"/>
        <v>11.363345700664153</v>
      </c>
      <c r="C127">
        <v>0</v>
      </c>
      <c r="D127">
        <v>10</v>
      </c>
      <c r="F127">
        <f t="shared" si="21"/>
        <v>11.4</v>
      </c>
      <c r="H127">
        <f ca="1" t="shared" si="18"/>
        <v>0.35697996867018356</v>
      </c>
      <c r="I127">
        <f t="shared" si="19"/>
        <v>-0.3665429933584655</v>
      </c>
      <c r="J127">
        <f t="shared" si="20"/>
        <v>-0.03665429933584655</v>
      </c>
    </row>
    <row r="128" spans="2:10" ht="12.75">
      <c r="B128">
        <f t="shared" si="17"/>
        <v>11.155238695295319</v>
      </c>
      <c r="C128">
        <v>1</v>
      </c>
      <c r="D128">
        <v>11</v>
      </c>
      <c r="F128">
        <f t="shared" si="21"/>
        <v>11.2</v>
      </c>
      <c r="H128">
        <f ca="1" t="shared" si="18"/>
        <v>0.3272162427099974</v>
      </c>
      <c r="I128">
        <f t="shared" si="19"/>
        <v>-0.4476130470467956</v>
      </c>
      <c r="J128">
        <f t="shared" si="20"/>
        <v>-0.044761304704679566</v>
      </c>
    </row>
    <row r="129" spans="2:10" ht="12.75">
      <c r="B129">
        <f t="shared" si="17"/>
        <v>11.003492182927905</v>
      </c>
      <c r="C129">
        <v>2</v>
      </c>
      <c r="D129">
        <v>12</v>
      </c>
      <c r="F129">
        <f t="shared" si="21"/>
        <v>11</v>
      </c>
      <c r="H129">
        <f ca="1" t="shared" si="18"/>
        <v>0.513928963009811</v>
      </c>
      <c r="I129">
        <f t="shared" si="19"/>
        <v>0.0349218292790444</v>
      </c>
      <c r="J129">
        <f t="shared" si="20"/>
        <v>0.0034921829279044403</v>
      </c>
    </row>
    <row r="130" spans="2:10" ht="12.75">
      <c r="B130">
        <f t="shared" si="17"/>
        <v>10.764696665331446</v>
      </c>
      <c r="C130">
        <v>3</v>
      </c>
      <c r="D130">
        <v>13</v>
      </c>
      <c r="F130">
        <f t="shared" si="21"/>
        <v>10.799999999999999</v>
      </c>
      <c r="H130">
        <f ca="1" t="shared" si="18"/>
        <v>0.3620317205073833</v>
      </c>
      <c r="I130">
        <f t="shared" si="19"/>
        <v>-0.35303334668552666</v>
      </c>
      <c r="J130">
        <f t="shared" si="20"/>
        <v>-0.03530333466855267</v>
      </c>
    </row>
    <row r="131" spans="2:10" ht="12.75">
      <c r="B131">
        <f t="shared" si="17"/>
        <v>10.83202079793031</v>
      </c>
      <c r="C131">
        <v>4</v>
      </c>
      <c r="D131">
        <v>14</v>
      </c>
      <c r="F131">
        <f t="shared" si="21"/>
        <v>10.6</v>
      </c>
      <c r="H131">
        <f ca="1" t="shared" si="18"/>
        <v>0.9898351854191798</v>
      </c>
      <c r="I131">
        <f t="shared" si="19"/>
        <v>2.320207979303107</v>
      </c>
      <c r="J131">
        <f t="shared" si="20"/>
        <v>0.23202079793031072</v>
      </c>
    </row>
    <row r="132" spans="2:10" ht="12.75">
      <c r="B132">
        <f t="shared" si="17"/>
        <v>11.48725152393224</v>
      </c>
      <c r="C132">
        <v>0</v>
      </c>
      <c r="D132">
        <v>11</v>
      </c>
      <c r="F132">
        <f t="shared" si="21"/>
        <v>11.45</v>
      </c>
      <c r="H132">
        <f ca="1" t="shared" si="18"/>
        <v>0.6452453661041804</v>
      </c>
      <c r="I132">
        <f t="shared" si="19"/>
        <v>0.3725152393224116</v>
      </c>
      <c r="J132">
        <f t="shared" si="20"/>
        <v>0.03725152393224116</v>
      </c>
    </row>
    <row r="133" spans="2:10" ht="12.75">
      <c r="B133">
        <f t="shared" si="17"/>
        <v>11.030915982571246</v>
      </c>
      <c r="C133">
        <v>1</v>
      </c>
      <c r="D133">
        <v>12</v>
      </c>
      <c r="F133">
        <f t="shared" si="21"/>
        <v>11.25</v>
      </c>
      <c r="H133">
        <f ca="1" t="shared" si="18"/>
        <v>0.014231680135901037</v>
      </c>
      <c r="I133">
        <f t="shared" si="19"/>
        <v>-2.1908401742875423</v>
      </c>
      <c r="J133">
        <f t="shared" si="20"/>
        <v>-0.21908401742875425</v>
      </c>
    </row>
    <row r="134" spans="2:10" ht="12.75">
      <c r="B134">
        <f t="shared" si="17"/>
        <v>11.098328302512936</v>
      </c>
      <c r="C134">
        <v>2</v>
      </c>
      <c r="D134">
        <v>13</v>
      </c>
      <c r="F134">
        <f t="shared" si="21"/>
        <v>11.049999999999999</v>
      </c>
      <c r="H134">
        <f ca="1" t="shared" si="18"/>
        <v>0.6855526044130116</v>
      </c>
      <c r="I134">
        <f t="shared" si="19"/>
        <v>0.48328302512937016</v>
      </c>
      <c r="J134">
        <f t="shared" si="20"/>
        <v>0.048328302512937016</v>
      </c>
    </row>
    <row r="135" spans="2:10" ht="12.75">
      <c r="B135">
        <f t="shared" si="17"/>
        <v>10.84559935014306</v>
      </c>
      <c r="C135">
        <v>3</v>
      </c>
      <c r="D135">
        <v>14</v>
      </c>
      <c r="F135">
        <f t="shared" si="21"/>
        <v>10.85</v>
      </c>
      <c r="H135">
        <f ca="1" t="shared" si="18"/>
        <v>0.4824496118891046</v>
      </c>
      <c r="I135">
        <f t="shared" si="19"/>
        <v>-0.04400649856939577</v>
      </c>
      <c r="J135">
        <f t="shared" si="20"/>
        <v>-0.004400649856939577</v>
      </c>
    </row>
    <row r="136" spans="2:10" ht="12.75">
      <c r="B136">
        <f t="shared" si="17"/>
        <v>11.438730700862305</v>
      </c>
      <c r="C136">
        <v>0</v>
      </c>
      <c r="D136">
        <v>12</v>
      </c>
      <c r="F136">
        <f t="shared" si="21"/>
        <v>11.5</v>
      </c>
      <c r="H136">
        <f ca="1" t="shared" si="18"/>
        <v>0.27003967880208</v>
      </c>
      <c r="I136">
        <f t="shared" si="19"/>
        <v>-0.6126929913769446</v>
      </c>
      <c r="J136">
        <f t="shared" si="20"/>
        <v>-0.06126929913769446</v>
      </c>
    </row>
    <row r="137" spans="2:10" ht="12.75">
      <c r="B137">
        <f t="shared" si="17"/>
        <v>11.33645862169874</v>
      </c>
      <c r="C137">
        <v>1</v>
      </c>
      <c r="D137">
        <v>13</v>
      </c>
      <c r="F137">
        <f t="shared" si="21"/>
        <v>11.299999999999999</v>
      </c>
      <c r="H137">
        <f ca="1" t="shared" si="18"/>
        <v>0.6422898475337722</v>
      </c>
      <c r="I137">
        <f t="shared" si="19"/>
        <v>0.36458621698741667</v>
      </c>
      <c r="J137">
        <f t="shared" si="20"/>
        <v>0.036458621698741665</v>
      </c>
    </row>
    <row r="138" spans="2:10" ht="12.75">
      <c r="B138">
        <f t="shared" si="17"/>
        <v>11.15179697267434</v>
      </c>
      <c r="C138">
        <v>2</v>
      </c>
      <c r="D138">
        <v>14</v>
      </c>
      <c r="F138">
        <f t="shared" si="21"/>
        <v>11.1</v>
      </c>
      <c r="H138">
        <f ca="1" t="shared" si="18"/>
        <v>0.6977603042919927</v>
      </c>
      <c r="I138">
        <f t="shared" si="19"/>
        <v>0.5179697267434074</v>
      </c>
      <c r="J138">
        <f t="shared" si="20"/>
        <v>0.05179697267434074</v>
      </c>
    </row>
    <row r="139" spans="2:10" ht="12.75">
      <c r="B139">
        <f t="shared" si="17"/>
        <v>11.601545212042165</v>
      </c>
      <c r="C139">
        <v>0</v>
      </c>
      <c r="D139">
        <v>13</v>
      </c>
      <c r="F139">
        <f t="shared" si="21"/>
        <v>11.549999999999999</v>
      </c>
      <c r="H139">
        <f ca="1" t="shared" si="18"/>
        <v>0.6968814404007384</v>
      </c>
      <c r="I139">
        <f t="shared" si="19"/>
        <v>0.5154521204216522</v>
      </c>
      <c r="J139">
        <f t="shared" si="20"/>
        <v>0.05154521204216522</v>
      </c>
    </row>
    <row r="140" spans="2:10" ht="12.75">
      <c r="B140">
        <f t="shared" si="17"/>
        <v>11.330259170177479</v>
      </c>
      <c r="C140">
        <v>1</v>
      </c>
      <c r="D140">
        <v>14</v>
      </c>
      <c r="F140">
        <f t="shared" si="21"/>
        <v>11.35</v>
      </c>
      <c r="H140">
        <f ca="1" t="shared" si="18"/>
        <v>0.42175401817545577</v>
      </c>
      <c r="I140">
        <f t="shared" si="19"/>
        <v>-0.19740829822520373</v>
      </c>
      <c r="J140">
        <f t="shared" si="20"/>
        <v>-0.019740829822520373</v>
      </c>
    </row>
    <row r="141" spans="2:10" ht="12.75">
      <c r="B141">
        <f t="shared" si="17"/>
        <v>11.593924695898927</v>
      </c>
      <c r="C141">
        <v>0</v>
      </c>
      <c r="D141">
        <v>14</v>
      </c>
      <c r="F141">
        <f t="shared" si="21"/>
        <v>11.6</v>
      </c>
      <c r="H141">
        <f ca="1" t="shared" si="18"/>
        <v>0.4757779445201562</v>
      </c>
      <c r="I141">
        <f t="shared" si="19"/>
        <v>-0.06075304101072411</v>
      </c>
      <c r="J141">
        <f t="shared" si="20"/>
        <v>-0.006075304101072411</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9"/>
  <dimension ref="A1:I145"/>
  <sheetViews>
    <sheetView zoomScalePageLayoutView="0" workbookViewId="0" topLeftCell="A1">
      <selection activeCell="G10" sqref="G10"/>
    </sheetView>
  </sheetViews>
  <sheetFormatPr defaultColWidth="9.140625" defaultRowHeight="12.75"/>
  <sheetData>
    <row r="1" ht="12.75">
      <c r="A1" t="s">
        <v>8</v>
      </c>
    </row>
    <row r="2" ht="13.5" thickBot="1"/>
    <row r="3" spans="1:4" ht="12.75">
      <c r="A3" s="4" t="s">
        <v>9</v>
      </c>
      <c r="B3" s="4"/>
      <c r="D3" t="s">
        <v>54</v>
      </c>
    </row>
    <row r="4" spans="1:2" ht="12.75">
      <c r="A4" s="1" t="s">
        <v>10</v>
      </c>
      <c r="B4" s="1">
        <v>0.9475102046188358</v>
      </c>
    </row>
    <row r="5" spans="1:2" ht="12.75">
      <c r="A5" s="1" t="s">
        <v>11</v>
      </c>
      <c r="B5" s="1">
        <v>0.8977755878568282</v>
      </c>
    </row>
    <row r="6" spans="1:2" ht="12.75">
      <c r="A6" s="1" t="s">
        <v>12</v>
      </c>
      <c r="B6" s="1">
        <v>0.896028162008227</v>
      </c>
    </row>
    <row r="7" spans="1:2" ht="12.75">
      <c r="A7" s="1" t="s">
        <v>13</v>
      </c>
      <c r="B7" s="1">
        <v>0.2918839139932446</v>
      </c>
    </row>
    <row r="8" spans="1:2" ht="13.5" thickBot="1">
      <c r="A8" s="2" t="s">
        <v>14</v>
      </c>
      <c r="B8" s="2">
        <v>120</v>
      </c>
    </row>
    <row r="10" ht="13.5" thickBot="1">
      <c r="A10" t="s">
        <v>15</v>
      </c>
    </row>
    <row r="11" spans="1:6" ht="12.75">
      <c r="A11" s="3"/>
      <c r="B11" s="3" t="s">
        <v>20</v>
      </c>
      <c r="C11" s="3" t="s">
        <v>21</v>
      </c>
      <c r="D11" s="3" t="s">
        <v>22</v>
      </c>
      <c r="E11" s="3" t="s">
        <v>23</v>
      </c>
      <c r="F11" s="3" t="s">
        <v>24</v>
      </c>
    </row>
    <row r="12" spans="1:6" ht="12.75">
      <c r="A12" s="1" t="s">
        <v>16</v>
      </c>
      <c r="B12" s="1">
        <v>2</v>
      </c>
      <c r="C12" s="1">
        <v>87.54258257057674</v>
      </c>
      <c r="D12" s="1">
        <v>43.77129128528837</v>
      </c>
      <c r="E12" s="1">
        <v>513.7703488680078</v>
      </c>
      <c r="F12" s="1">
        <v>1.1453688637168408E-58</v>
      </c>
    </row>
    <row r="13" spans="1:6" ht="12.75">
      <c r="A13" s="1" t="s">
        <v>17</v>
      </c>
      <c r="B13" s="1">
        <v>117</v>
      </c>
      <c r="C13" s="1">
        <v>9.967957652017851</v>
      </c>
      <c r="D13" s="1">
        <v>0.08519621924801582</v>
      </c>
      <c r="E13" s="1"/>
      <c r="F13" s="1"/>
    </row>
    <row r="14" spans="1:6" ht="13.5" thickBot="1">
      <c r="A14" s="2" t="s">
        <v>18</v>
      </c>
      <c r="B14" s="2">
        <v>119</v>
      </c>
      <c r="C14" s="2">
        <v>97.51054022259459</v>
      </c>
      <c r="D14" s="2"/>
      <c r="E14" s="2"/>
      <c r="F14" s="2"/>
    </row>
    <row r="15" ht="13.5" thickBot="1"/>
    <row r="16" spans="1:9" ht="12.75">
      <c r="A16" s="3"/>
      <c r="B16" s="3" t="s">
        <v>25</v>
      </c>
      <c r="C16" s="3" t="s">
        <v>13</v>
      </c>
      <c r="D16" s="3" t="s">
        <v>26</v>
      </c>
      <c r="E16" s="3" t="s">
        <v>27</v>
      </c>
      <c r="F16" s="3" t="s">
        <v>28</v>
      </c>
      <c r="G16" s="3" t="s">
        <v>29</v>
      </c>
      <c r="H16" s="3" t="s">
        <v>30</v>
      </c>
      <c r="I16" s="3" t="s">
        <v>31</v>
      </c>
    </row>
    <row r="17" spans="1:9" ht="12.75">
      <c r="A17" s="1" t="s">
        <v>19</v>
      </c>
      <c r="B17" s="1">
        <v>10.73406537639919</v>
      </c>
      <c r="C17" s="1">
        <v>0.07339896444678104</v>
      </c>
      <c r="D17" s="1">
        <v>146.24273594734538</v>
      </c>
      <c r="E17" s="1">
        <v>2.538949525428197E-134</v>
      </c>
      <c r="F17" s="1">
        <v>10.588702578399122</v>
      </c>
      <c r="G17" s="1">
        <v>10.879428174399258</v>
      </c>
      <c r="H17" s="1">
        <v>10.588702578399122</v>
      </c>
      <c r="I17" s="1">
        <v>10.879428174399258</v>
      </c>
    </row>
    <row r="18" spans="1:9" ht="12.75">
      <c r="A18" s="1" t="s">
        <v>0</v>
      </c>
      <c r="B18" s="1">
        <v>-0.2498429049815656</v>
      </c>
      <c r="C18" s="1">
        <v>0.008461291955307681</v>
      </c>
      <c r="D18" s="1">
        <v>-29.527748989306737</v>
      </c>
      <c r="E18" s="1">
        <v>4.640258306048767E-56</v>
      </c>
      <c r="F18" s="1">
        <v>-0.26660004975314866</v>
      </c>
      <c r="G18" s="1">
        <v>-0.23308576020998253</v>
      </c>
      <c r="H18" s="1">
        <v>-0.26660004975314866</v>
      </c>
      <c r="I18" s="1">
        <v>-0.23308576020998253</v>
      </c>
    </row>
    <row r="19" spans="1:9" ht="13.5" thickBot="1">
      <c r="A19" s="2" t="s">
        <v>1</v>
      </c>
      <c r="B19" s="2">
        <v>0.21634239484467632</v>
      </c>
      <c r="C19" s="2">
        <v>0.008461291955307686</v>
      </c>
      <c r="D19" s="2">
        <v>25.56848244776223</v>
      </c>
      <c r="E19" s="2">
        <v>1.0151724837521848E-49</v>
      </c>
      <c r="F19" s="2">
        <v>0.19958525007309325</v>
      </c>
      <c r="G19" s="2">
        <v>0.2330995396162594</v>
      </c>
      <c r="H19" s="2">
        <v>0.19958525007309325</v>
      </c>
      <c r="I19" s="2">
        <v>0.2330995396162594</v>
      </c>
    </row>
    <row r="23" ht="12.75">
      <c r="A23" t="s">
        <v>32</v>
      </c>
    </row>
    <row r="24" ht="13.5" thickBot="1"/>
    <row r="25" spans="1:3" ht="12.75">
      <c r="A25" s="3" t="s">
        <v>33</v>
      </c>
      <c r="B25" s="3" t="s">
        <v>36</v>
      </c>
      <c r="C25" s="3" t="s">
        <v>34</v>
      </c>
    </row>
    <row r="26" spans="1:3" ht="12.75">
      <c r="A26" s="1">
        <v>1</v>
      </c>
      <c r="B26" s="1">
        <v>10.73406537639919</v>
      </c>
      <c r="C26" s="1">
        <v>-0.7306923470931324</v>
      </c>
    </row>
    <row r="27" spans="1:3" ht="12.75">
      <c r="A27" s="1">
        <v>2</v>
      </c>
      <c r="B27" s="1">
        <v>10.700564866262301</v>
      </c>
      <c r="C27" s="1">
        <v>-0.6001721412305301</v>
      </c>
    </row>
    <row r="28" spans="1:3" ht="12.75">
      <c r="A28" s="1">
        <v>3</v>
      </c>
      <c r="B28" s="1">
        <v>10.667064356125412</v>
      </c>
      <c r="C28" s="1">
        <v>-0.4540581641832677</v>
      </c>
    </row>
    <row r="29" spans="1:3" ht="12.75">
      <c r="A29" s="1">
        <v>4</v>
      </c>
      <c r="B29" s="1">
        <v>10.633563845988522</v>
      </c>
      <c r="C29" s="1">
        <v>-0.31970113980080583</v>
      </c>
    </row>
    <row r="30" spans="1:3" ht="12.75">
      <c r="A30" s="1">
        <v>5</v>
      </c>
      <c r="B30" s="1">
        <v>10.600063335851633</v>
      </c>
      <c r="C30" s="1">
        <v>-0.20580867514444456</v>
      </c>
    </row>
    <row r="31" spans="1:3" ht="12.75">
      <c r="A31" s="1">
        <v>6</v>
      </c>
      <c r="B31" s="1">
        <v>10.566562825714744</v>
      </c>
      <c r="C31" s="1">
        <v>-0.09208919076539601</v>
      </c>
    </row>
    <row r="32" spans="1:3" ht="12.75">
      <c r="A32" s="1">
        <v>7</v>
      </c>
      <c r="B32" s="1">
        <v>10.533062315577855</v>
      </c>
      <c r="C32" s="1">
        <v>0.07952059923363386</v>
      </c>
    </row>
    <row r="33" spans="1:3" ht="12.75">
      <c r="A33" s="1">
        <v>8</v>
      </c>
      <c r="B33" s="1">
        <v>10.499561805440964</v>
      </c>
      <c r="C33" s="1">
        <v>0.1995677806293923</v>
      </c>
    </row>
    <row r="34" spans="1:3" ht="12.75">
      <c r="A34" s="1">
        <v>9</v>
      </c>
      <c r="B34" s="1">
        <v>10.466061295304076</v>
      </c>
      <c r="C34" s="1">
        <v>0.35486370614505347</v>
      </c>
    </row>
    <row r="35" spans="1:3" ht="12.75">
      <c r="A35" s="1">
        <v>10</v>
      </c>
      <c r="B35" s="1">
        <v>10.432560785167187</v>
      </c>
      <c r="C35" s="1">
        <v>0.4589991963718649</v>
      </c>
    </row>
    <row r="36" spans="1:3" ht="12.75">
      <c r="A36" s="1">
        <v>11</v>
      </c>
      <c r="B36" s="1">
        <v>10.399060275030298</v>
      </c>
      <c r="C36" s="1">
        <v>0.31695826253809045</v>
      </c>
    </row>
    <row r="37" spans="1:3" ht="12.75">
      <c r="A37" s="1">
        <v>12</v>
      </c>
      <c r="B37" s="1">
        <v>10.365559764893408</v>
      </c>
      <c r="C37" s="1">
        <v>0.12443303332834077</v>
      </c>
    </row>
    <row r="38" spans="1:3" ht="12.75">
      <c r="A38" s="1">
        <v>13</v>
      </c>
      <c r="B38" s="1">
        <v>10.332059254756519</v>
      </c>
      <c r="C38" s="1">
        <v>-0.018920834125218278</v>
      </c>
    </row>
    <row r="39" spans="1:3" ht="12.75">
      <c r="A39" s="1">
        <v>14</v>
      </c>
      <c r="B39" s="1">
        <v>10.29855874461963</v>
      </c>
      <c r="C39" s="1">
        <v>-0.18305786712272187</v>
      </c>
    </row>
    <row r="40" spans="1:3" ht="12.75">
      <c r="A40" s="1">
        <v>15</v>
      </c>
      <c r="B40" s="1">
        <v>10.26505823448274</v>
      </c>
      <c r="C40" s="1">
        <v>-0.3757661962605958</v>
      </c>
    </row>
    <row r="41" spans="1:3" ht="12.75">
      <c r="A41" s="1">
        <v>16</v>
      </c>
      <c r="B41" s="1">
        <v>10.950407771243867</v>
      </c>
      <c r="C41" s="1">
        <v>-0.6061253156512834</v>
      </c>
    </row>
    <row r="42" spans="1:3" ht="12.75">
      <c r="A42" s="1">
        <v>17</v>
      </c>
      <c r="B42" s="1">
        <v>10.916907261106976</v>
      </c>
      <c r="C42" s="1">
        <v>-0.47967298406990366</v>
      </c>
    </row>
    <row r="43" spans="1:3" ht="12.75">
      <c r="A43" s="1">
        <v>18</v>
      </c>
      <c r="B43" s="1">
        <v>10.883406750970089</v>
      </c>
      <c r="C43" s="1">
        <v>-0.314132018245628</v>
      </c>
    </row>
    <row r="44" spans="1:3" ht="12.75">
      <c r="A44" s="1">
        <v>19</v>
      </c>
      <c r="B44" s="1">
        <v>10.8499062408332</v>
      </c>
      <c r="C44" s="1">
        <v>-0.20257558875530357</v>
      </c>
    </row>
    <row r="45" spans="1:3" ht="12.75">
      <c r="A45" s="1">
        <v>20</v>
      </c>
      <c r="B45" s="1">
        <v>10.816405730696308</v>
      </c>
      <c r="C45" s="1">
        <v>-0.06492871418143231</v>
      </c>
    </row>
    <row r="46" spans="1:3" ht="12.75">
      <c r="A46" s="1">
        <v>21</v>
      </c>
      <c r="B46" s="1">
        <v>10.782905220559421</v>
      </c>
      <c r="C46" s="1">
        <v>0.06731305940241405</v>
      </c>
    </row>
    <row r="47" spans="1:3" ht="12.75">
      <c r="A47" s="1">
        <v>22</v>
      </c>
      <c r="B47" s="1">
        <v>10.74940471042253</v>
      </c>
      <c r="C47" s="1">
        <v>0.212589107247652</v>
      </c>
    </row>
    <row r="48" spans="1:3" ht="12.75">
      <c r="A48" s="1">
        <v>23</v>
      </c>
      <c r="B48" s="1">
        <v>10.71590420028564</v>
      </c>
      <c r="C48" s="1">
        <v>0.3367691082837645</v>
      </c>
    </row>
    <row r="49" spans="1:3" ht="12.75">
      <c r="A49" s="1">
        <v>24</v>
      </c>
      <c r="B49" s="1">
        <v>10.682403690148753</v>
      </c>
      <c r="C49" s="1">
        <v>0.45957782775206546</v>
      </c>
    </row>
    <row r="50" spans="1:3" ht="12.75">
      <c r="A50" s="1">
        <v>25</v>
      </c>
      <c r="B50" s="1">
        <v>10.648903180011862</v>
      </c>
      <c r="C50" s="1">
        <v>0.2893427319687554</v>
      </c>
    </row>
    <row r="51" spans="1:3" ht="12.75">
      <c r="A51" s="1">
        <v>26</v>
      </c>
      <c r="B51" s="1">
        <v>10.615402669874975</v>
      </c>
      <c r="C51" s="1">
        <v>0.14208037808047536</v>
      </c>
    </row>
    <row r="52" spans="1:3" ht="12.75">
      <c r="A52" s="1">
        <v>27</v>
      </c>
      <c r="B52" s="1">
        <v>10.581902159738085</v>
      </c>
      <c r="C52" s="1">
        <v>-0.04404968021420075</v>
      </c>
    </row>
    <row r="53" spans="1:3" ht="12.75">
      <c r="A53" s="1">
        <v>28</v>
      </c>
      <c r="B53" s="1">
        <v>10.548401649601194</v>
      </c>
      <c r="C53" s="1">
        <v>-0.19663544934589794</v>
      </c>
    </row>
    <row r="54" spans="1:3" ht="12.75">
      <c r="A54" s="1">
        <v>29</v>
      </c>
      <c r="B54" s="1">
        <v>10.514901139464307</v>
      </c>
      <c r="C54" s="1">
        <v>-0.3547503744153566</v>
      </c>
    </row>
    <row r="55" spans="1:3" ht="12.75">
      <c r="A55" s="1">
        <v>30</v>
      </c>
      <c r="B55" s="1">
        <v>11.166750166088542</v>
      </c>
      <c r="C55" s="1">
        <v>-0.47937186290918277</v>
      </c>
    </row>
    <row r="56" spans="1:3" ht="12.75">
      <c r="A56" s="1">
        <v>31</v>
      </c>
      <c r="B56" s="1">
        <v>11.133249655951653</v>
      </c>
      <c r="C56" s="1">
        <v>-0.3440212837697878</v>
      </c>
    </row>
    <row r="57" spans="1:3" ht="12.75">
      <c r="A57" s="1">
        <v>32</v>
      </c>
      <c r="B57" s="1">
        <v>11.099749145814766</v>
      </c>
      <c r="C57" s="1">
        <v>-0.2079541363535835</v>
      </c>
    </row>
    <row r="58" spans="1:3" ht="12.75">
      <c r="A58" s="1">
        <v>33</v>
      </c>
      <c r="B58" s="1">
        <v>11.066248635677875</v>
      </c>
      <c r="C58" s="1">
        <v>-0.08359124785541638</v>
      </c>
    </row>
    <row r="59" spans="1:3" ht="12.75">
      <c r="A59" s="1">
        <v>34</v>
      </c>
      <c r="B59" s="1">
        <v>11.032748125540985</v>
      </c>
      <c r="C59" s="1">
        <v>0.06731518184876961</v>
      </c>
    </row>
    <row r="60" spans="1:3" ht="12.75">
      <c r="A60" s="1">
        <v>35</v>
      </c>
      <c r="B60" s="1">
        <v>10.999247615404096</v>
      </c>
      <c r="C60" s="1">
        <v>0.19140222383922278</v>
      </c>
    </row>
    <row r="61" spans="1:3" ht="12.75">
      <c r="A61" s="1">
        <v>36</v>
      </c>
      <c r="B61" s="1">
        <v>10.965747105267207</v>
      </c>
      <c r="C61" s="1">
        <v>0.3424455113845202</v>
      </c>
    </row>
    <row r="62" spans="1:3" ht="12.75">
      <c r="A62" s="1">
        <v>37</v>
      </c>
      <c r="B62" s="1">
        <v>10.932246595130318</v>
      </c>
      <c r="C62" s="1">
        <v>0.4722936648454912</v>
      </c>
    </row>
    <row r="63" spans="1:3" ht="12.75">
      <c r="A63" s="1">
        <v>38</v>
      </c>
      <c r="B63" s="1">
        <v>10.898746084993428</v>
      </c>
      <c r="C63" s="1">
        <v>0.295844885901003</v>
      </c>
    </row>
    <row r="64" spans="1:3" ht="12.75">
      <c r="A64" s="1">
        <v>39</v>
      </c>
      <c r="B64" s="1">
        <v>10.865245574856539</v>
      </c>
      <c r="C64" s="1">
        <v>0.14805040849423712</v>
      </c>
    </row>
    <row r="65" spans="1:3" ht="12.75">
      <c r="A65" s="1">
        <v>40</v>
      </c>
      <c r="B65" s="1">
        <v>10.831745064719652</v>
      </c>
      <c r="C65" s="1">
        <v>-0.04392283709675482</v>
      </c>
    </row>
    <row r="66" spans="1:3" ht="12.75">
      <c r="A66" s="1">
        <v>41</v>
      </c>
      <c r="B66" s="1">
        <v>10.79824455458276</v>
      </c>
      <c r="C66" s="1">
        <v>-0.19435185879474126</v>
      </c>
    </row>
    <row r="67" spans="1:3" ht="12.75">
      <c r="A67" s="1">
        <v>42</v>
      </c>
      <c r="B67" s="1">
        <v>10.764744044445871</v>
      </c>
      <c r="C67" s="1">
        <v>-0.3689572022125507</v>
      </c>
    </row>
    <row r="68" spans="1:3" ht="12.75">
      <c r="A68" s="1">
        <v>43</v>
      </c>
      <c r="B68" s="1">
        <v>11.38309256093322</v>
      </c>
      <c r="C68" s="1">
        <v>-0.33225142467895985</v>
      </c>
    </row>
    <row r="69" spans="1:3" ht="12.75">
      <c r="A69" s="1">
        <v>44</v>
      </c>
      <c r="B69" s="1">
        <v>11.349592050796328</v>
      </c>
      <c r="C69" s="1">
        <v>-0.203620591381652</v>
      </c>
    </row>
    <row r="70" spans="1:3" ht="12.75">
      <c r="A70" s="1">
        <v>45</v>
      </c>
      <c r="B70" s="1">
        <v>11.316091540659441</v>
      </c>
      <c r="C70" s="1">
        <v>-0.07611858652729353</v>
      </c>
    </row>
    <row r="71" spans="1:3" ht="12.75">
      <c r="A71" s="1">
        <v>46</v>
      </c>
      <c r="B71" s="1">
        <v>11.282591030522552</v>
      </c>
      <c r="C71" s="1">
        <v>0.06719797139191996</v>
      </c>
    </row>
    <row r="72" spans="1:3" ht="12.75">
      <c r="A72" s="1">
        <v>47</v>
      </c>
      <c r="B72" s="1">
        <v>11.24909052038566</v>
      </c>
      <c r="C72" s="1">
        <v>0.20083558277472768</v>
      </c>
    </row>
    <row r="73" spans="1:3" ht="12.75">
      <c r="A73" s="1">
        <v>48</v>
      </c>
      <c r="B73" s="1">
        <v>11.215590010248773</v>
      </c>
      <c r="C73" s="1">
        <v>0.34472909848775934</v>
      </c>
    </row>
    <row r="74" spans="1:3" ht="12.75">
      <c r="A74" s="1">
        <v>49</v>
      </c>
      <c r="B74" s="1">
        <v>11.182089500111884</v>
      </c>
      <c r="C74" s="1">
        <v>0.44585308851371863</v>
      </c>
    </row>
    <row r="75" spans="1:3" ht="12.75">
      <c r="A75" s="1">
        <v>50</v>
      </c>
      <c r="B75" s="1">
        <v>11.148588989974993</v>
      </c>
      <c r="C75" s="1">
        <v>0.2943786031913085</v>
      </c>
    </row>
    <row r="76" spans="1:3" ht="12.75">
      <c r="A76" s="1">
        <v>51</v>
      </c>
      <c r="B76" s="1">
        <v>11.115088479838105</v>
      </c>
      <c r="C76" s="1">
        <v>0.13748218629857334</v>
      </c>
    </row>
    <row r="77" spans="1:3" ht="12.75">
      <c r="A77" s="1">
        <v>52</v>
      </c>
      <c r="B77" s="1">
        <v>11.081587969701214</v>
      </c>
      <c r="C77" s="1">
        <v>-0.028918812135533045</v>
      </c>
    </row>
    <row r="78" spans="1:3" ht="12.75">
      <c r="A78" s="1">
        <v>53</v>
      </c>
      <c r="B78" s="1">
        <v>11.048087459564327</v>
      </c>
      <c r="C78" s="1">
        <v>-0.20058617389797284</v>
      </c>
    </row>
    <row r="79" spans="1:3" ht="12.75">
      <c r="A79" s="1">
        <v>54</v>
      </c>
      <c r="B79" s="1">
        <v>11.014586949427438</v>
      </c>
      <c r="C79" s="1">
        <v>-0.3470664919226376</v>
      </c>
    </row>
    <row r="80" spans="1:3" ht="12.75">
      <c r="A80" s="1">
        <v>55</v>
      </c>
      <c r="B80" s="1">
        <v>11.599434955777895</v>
      </c>
      <c r="C80" s="1">
        <v>-0.20644057980007346</v>
      </c>
    </row>
    <row r="81" spans="1:3" ht="12.75">
      <c r="A81" s="1">
        <v>56</v>
      </c>
      <c r="B81" s="1">
        <v>11.565934445641005</v>
      </c>
      <c r="C81" s="1">
        <v>-0.05852537153776893</v>
      </c>
    </row>
    <row r="82" spans="1:3" ht="12.75">
      <c r="A82" s="1">
        <v>57</v>
      </c>
      <c r="B82" s="1">
        <v>11.532433935504118</v>
      </c>
      <c r="C82" s="1">
        <v>0.07169492003526479</v>
      </c>
    </row>
    <row r="83" spans="1:3" ht="12.75">
      <c r="A83" s="1">
        <v>58</v>
      </c>
      <c r="B83" s="1">
        <v>11.498933425367227</v>
      </c>
      <c r="C83" s="1">
        <v>0.20336212497142192</v>
      </c>
    </row>
    <row r="84" spans="1:3" ht="12.75">
      <c r="A84" s="1">
        <v>59</v>
      </c>
      <c r="B84" s="1">
        <v>11.465432915230338</v>
      </c>
      <c r="C84" s="1">
        <v>0.3543039515905484</v>
      </c>
    </row>
    <row r="85" spans="1:3" ht="12.75">
      <c r="A85" s="1">
        <v>60</v>
      </c>
      <c r="B85" s="1">
        <v>11.43193240509345</v>
      </c>
      <c r="C85" s="1">
        <v>0.4598099197860144</v>
      </c>
    </row>
    <row r="86" spans="1:3" ht="12.75">
      <c r="A86" s="1">
        <v>61</v>
      </c>
      <c r="B86" s="1">
        <v>11.398431894956559</v>
      </c>
      <c r="C86" s="1">
        <v>0.2916680176992994</v>
      </c>
    </row>
    <row r="87" spans="1:3" ht="12.75">
      <c r="A87" s="1">
        <v>62</v>
      </c>
      <c r="B87" s="1">
        <v>11.36493138481967</v>
      </c>
      <c r="C87" s="1">
        <v>0.12887086604479592</v>
      </c>
    </row>
    <row r="88" spans="1:3" ht="12.75">
      <c r="A88" s="1">
        <v>63</v>
      </c>
      <c r="B88" s="1">
        <v>11.33143087468278</v>
      </c>
      <c r="C88" s="1">
        <v>-0.033822080054962456</v>
      </c>
    </row>
    <row r="89" spans="1:3" ht="12.75">
      <c r="A89" s="1">
        <v>64</v>
      </c>
      <c r="B89" s="1">
        <v>11.297930364545891</v>
      </c>
      <c r="C89" s="1">
        <v>-0.2084092339311301</v>
      </c>
    </row>
    <row r="90" spans="1:3" ht="12.75">
      <c r="A90" s="1">
        <v>65</v>
      </c>
      <c r="B90" s="1">
        <v>11.264429854409004</v>
      </c>
      <c r="C90" s="1">
        <v>-0.36037713931520976</v>
      </c>
    </row>
    <row r="91" spans="1:3" ht="12.75">
      <c r="A91" s="1">
        <v>66</v>
      </c>
      <c r="B91" s="1">
        <v>11.815777350622572</v>
      </c>
      <c r="C91" s="1">
        <v>-0.07652782966171756</v>
      </c>
    </row>
    <row r="92" spans="1:3" ht="12.75">
      <c r="A92" s="1">
        <v>67</v>
      </c>
      <c r="B92" s="1">
        <v>11.782276840485682</v>
      </c>
      <c r="C92" s="1">
        <v>0.06756507408403678</v>
      </c>
    </row>
    <row r="93" spans="1:3" ht="12.75">
      <c r="A93" s="1">
        <v>68</v>
      </c>
      <c r="B93" s="1">
        <v>11.748776330348793</v>
      </c>
      <c r="C93" s="1">
        <v>0.1925470162057561</v>
      </c>
    </row>
    <row r="94" spans="1:3" ht="12.75">
      <c r="A94" s="1">
        <v>69</v>
      </c>
      <c r="B94" s="1">
        <v>11.715275820211904</v>
      </c>
      <c r="C94" s="1">
        <v>0.33421835400423383</v>
      </c>
    </row>
    <row r="95" spans="1:3" ht="12.75">
      <c r="A95" s="1">
        <v>70</v>
      </c>
      <c r="B95" s="1">
        <v>11.681775310075015</v>
      </c>
      <c r="C95" s="1">
        <v>0.4743767258259588</v>
      </c>
    </row>
    <row r="96" spans="1:3" ht="12.75">
      <c r="A96" s="1">
        <v>71</v>
      </c>
      <c r="B96" s="1">
        <v>11.648274799938125</v>
      </c>
      <c r="C96" s="1">
        <v>0.31032710461071744</v>
      </c>
    </row>
    <row r="97" spans="1:3" ht="12.75">
      <c r="A97" s="1">
        <v>72</v>
      </c>
      <c r="B97" s="1">
        <v>11.614774289801236</v>
      </c>
      <c r="C97" s="1">
        <v>0.14641244972485268</v>
      </c>
    </row>
    <row r="98" spans="1:3" ht="12.75">
      <c r="A98" s="1">
        <v>73</v>
      </c>
      <c r="B98" s="1">
        <v>11.581273779664347</v>
      </c>
      <c r="C98" s="1">
        <v>-0.04359659000359706</v>
      </c>
    </row>
    <row r="99" spans="1:3" ht="12.75">
      <c r="A99" s="1">
        <v>74</v>
      </c>
      <c r="B99" s="1">
        <v>11.547773269527458</v>
      </c>
      <c r="C99" s="1">
        <v>-0.1934547306358656</v>
      </c>
    </row>
    <row r="100" spans="1:3" ht="12.75">
      <c r="A100" s="1">
        <v>75</v>
      </c>
      <c r="B100" s="1">
        <v>11.514272759390568</v>
      </c>
      <c r="C100" s="1">
        <v>-0.36316845662773467</v>
      </c>
    </row>
    <row r="101" spans="1:3" ht="12.75">
      <c r="A101" s="1">
        <v>76</v>
      </c>
      <c r="B101" s="1">
        <v>12.032119745467249</v>
      </c>
      <c r="C101" s="1">
        <v>0.08293994226192147</v>
      </c>
    </row>
    <row r="102" spans="1:3" ht="12.75">
      <c r="A102" s="1">
        <v>77</v>
      </c>
      <c r="B102" s="1">
        <v>11.998619235330358</v>
      </c>
      <c r="C102" s="1">
        <v>0.20122243671248619</v>
      </c>
    </row>
    <row r="103" spans="1:3" ht="12.75">
      <c r="A103" s="1">
        <v>78</v>
      </c>
      <c r="B103" s="1">
        <v>11.96511872519347</v>
      </c>
      <c r="C103" s="1">
        <v>0.3398251169304949</v>
      </c>
    </row>
    <row r="104" spans="1:3" ht="12.75">
      <c r="A104" s="1">
        <v>79</v>
      </c>
      <c r="B104" s="1">
        <v>11.93161821505658</v>
      </c>
      <c r="C104" s="1">
        <v>0.46503687791918935</v>
      </c>
    </row>
    <row r="105" spans="1:3" ht="12.75">
      <c r="A105" s="1">
        <v>80</v>
      </c>
      <c r="B105" s="1">
        <v>11.89811770491969</v>
      </c>
      <c r="C105" s="1">
        <v>0.3085225046555671</v>
      </c>
    </row>
    <row r="106" spans="1:3" ht="12.75">
      <c r="A106" s="1">
        <v>81</v>
      </c>
      <c r="B106" s="1">
        <v>11.864617194782802</v>
      </c>
      <c r="C106" s="1">
        <v>0.11495345193168127</v>
      </c>
    </row>
    <row r="107" spans="1:3" ht="12.75">
      <c r="A107" s="1">
        <v>82</v>
      </c>
      <c r="B107" s="1">
        <v>11.831116684645913</v>
      </c>
      <c r="C107" s="1">
        <v>-0.0448400623191656</v>
      </c>
    </row>
    <row r="108" spans="1:3" ht="12.75">
      <c r="A108" s="1">
        <v>83</v>
      </c>
      <c r="B108" s="1">
        <v>11.797616174509022</v>
      </c>
      <c r="C108" s="1">
        <v>-0.18872028597632884</v>
      </c>
    </row>
    <row r="109" spans="1:3" ht="12.75">
      <c r="A109" s="1">
        <v>84</v>
      </c>
      <c r="B109" s="1">
        <v>11.764115664372135</v>
      </c>
      <c r="C109" s="1">
        <v>-0.3581917526683416</v>
      </c>
    </row>
    <row r="110" spans="1:3" ht="12.75">
      <c r="A110" s="1">
        <v>85</v>
      </c>
      <c r="B110" s="1">
        <v>12.248462140311924</v>
      </c>
      <c r="C110" s="1">
        <v>0.20806637924474103</v>
      </c>
    </row>
    <row r="111" spans="1:3" ht="12.75">
      <c r="A111" s="1">
        <v>86</v>
      </c>
      <c r="B111" s="1">
        <v>12.214961630175035</v>
      </c>
      <c r="C111" s="1">
        <v>0.34361848228562586</v>
      </c>
    </row>
    <row r="112" spans="1:3" ht="12.75">
      <c r="A112" s="1">
        <v>87</v>
      </c>
      <c r="B112" s="1">
        <v>12.181461120038147</v>
      </c>
      <c r="C112" s="1">
        <v>0.4764998092418864</v>
      </c>
    </row>
    <row r="113" spans="1:3" ht="12.75">
      <c r="A113" s="1">
        <v>88</v>
      </c>
      <c r="B113" s="1">
        <v>12.147960609901256</v>
      </c>
      <c r="C113" s="1">
        <v>0.3111884889135794</v>
      </c>
    </row>
    <row r="114" spans="1:3" ht="12.75">
      <c r="A114" s="1">
        <v>89</v>
      </c>
      <c r="B114" s="1">
        <v>12.114460099764367</v>
      </c>
      <c r="C114" s="1">
        <v>0.14136147030587587</v>
      </c>
    </row>
    <row r="115" spans="1:3" ht="12.75">
      <c r="A115" s="1">
        <v>90</v>
      </c>
      <c r="B115" s="1">
        <v>12.08095958962748</v>
      </c>
      <c r="C115" s="1">
        <v>-0.0258628102990226</v>
      </c>
    </row>
    <row r="116" spans="1:3" ht="12.75">
      <c r="A116" s="1">
        <v>91</v>
      </c>
      <c r="B116" s="1">
        <v>12.047459079490588</v>
      </c>
      <c r="C116" s="1">
        <v>-0.19232659338956992</v>
      </c>
    </row>
    <row r="117" spans="1:3" ht="12.75">
      <c r="A117" s="1">
        <v>92</v>
      </c>
      <c r="B117" s="1">
        <v>12.013958569353699</v>
      </c>
      <c r="C117" s="1">
        <v>-0.37394385624169324</v>
      </c>
    </row>
    <row r="118" spans="1:3" ht="12.75">
      <c r="A118" s="1">
        <v>93</v>
      </c>
      <c r="B118" s="1">
        <v>12.4648045351566</v>
      </c>
      <c r="C118" s="1">
        <v>0.3364795400612586</v>
      </c>
    </row>
    <row r="119" spans="1:3" ht="12.75">
      <c r="A119" s="1">
        <v>94</v>
      </c>
      <c r="B119" s="1">
        <v>12.431304025019712</v>
      </c>
      <c r="C119" s="1">
        <v>0.48296606378382023</v>
      </c>
    </row>
    <row r="120" spans="1:3" ht="12.75">
      <c r="A120" s="1">
        <v>95</v>
      </c>
      <c r="B120" s="1">
        <v>12.397803514882822</v>
      </c>
      <c r="C120" s="1">
        <v>0.29291338124288124</v>
      </c>
    </row>
    <row r="121" spans="1:3" ht="12.75">
      <c r="A121" s="1">
        <v>96</v>
      </c>
      <c r="B121" s="1">
        <v>12.364303004745933</v>
      </c>
      <c r="C121" s="1">
        <v>0.13743723899052718</v>
      </c>
    </row>
    <row r="122" spans="1:3" ht="12.75">
      <c r="A122" s="1">
        <v>97</v>
      </c>
      <c r="B122" s="1">
        <v>12.330802494609042</v>
      </c>
      <c r="C122" s="1">
        <v>-0.03837841099234751</v>
      </c>
    </row>
    <row r="123" spans="1:3" ht="12.75">
      <c r="A123" s="1">
        <v>98</v>
      </c>
      <c r="B123" s="1">
        <v>12.297301984472155</v>
      </c>
      <c r="C123" s="1">
        <v>-0.20163972310727551</v>
      </c>
    </row>
    <row r="124" spans="1:3" ht="12.75">
      <c r="A124" s="1">
        <v>99</v>
      </c>
      <c r="B124" s="1">
        <v>12.263801474335265</v>
      </c>
      <c r="C124" s="1">
        <v>-0.35105248979184367</v>
      </c>
    </row>
    <row r="125" spans="1:3" ht="12.75">
      <c r="A125" s="1">
        <v>100</v>
      </c>
      <c r="B125" s="1">
        <v>12.681146930001278</v>
      </c>
      <c r="C125" s="1">
        <v>0.5033732683371692</v>
      </c>
    </row>
    <row r="126" spans="1:3" ht="12.75">
      <c r="A126" s="1">
        <v>101</v>
      </c>
      <c r="B126" s="1">
        <v>12.647646419864387</v>
      </c>
      <c r="C126" s="1">
        <v>0.301263433616878</v>
      </c>
    </row>
    <row r="127" spans="1:3" ht="12.75">
      <c r="A127" s="1">
        <v>102</v>
      </c>
      <c r="B127" s="1">
        <v>12.6141459097275</v>
      </c>
      <c r="C127" s="1">
        <v>0.11845010316688587</v>
      </c>
    </row>
    <row r="128" spans="1:3" ht="12.75">
      <c r="A128" s="1">
        <v>103</v>
      </c>
      <c r="B128" s="1">
        <v>12.580645399590608</v>
      </c>
      <c r="C128" s="1">
        <v>-0.04752328821835228</v>
      </c>
    </row>
    <row r="129" spans="1:3" ht="12.75">
      <c r="A129" s="1">
        <v>104</v>
      </c>
      <c r="B129" s="1">
        <v>12.547144889453719</v>
      </c>
      <c r="C129" s="1">
        <v>-0.2140721753498127</v>
      </c>
    </row>
    <row r="130" spans="1:3" ht="12.75">
      <c r="A130" s="1">
        <v>105</v>
      </c>
      <c r="B130" s="1">
        <v>12.513644379316831</v>
      </c>
      <c r="C130" s="1">
        <v>-0.3674291275752495</v>
      </c>
    </row>
    <row r="131" spans="1:3" ht="12.75">
      <c r="A131" s="1">
        <v>106</v>
      </c>
      <c r="B131" s="1">
        <v>12.897489324845953</v>
      </c>
      <c r="C131" s="1">
        <v>0.2894330939211258</v>
      </c>
    </row>
    <row r="132" spans="1:3" ht="12.75">
      <c r="A132" s="1">
        <v>107</v>
      </c>
      <c r="B132" s="1">
        <v>12.863988814709064</v>
      </c>
      <c r="C132" s="1">
        <v>0.11859731977394183</v>
      </c>
    </row>
    <row r="133" spans="1:3" ht="12.75">
      <c r="A133" s="1">
        <v>108</v>
      </c>
      <c r="B133" s="1">
        <v>12.830488304572174</v>
      </c>
      <c r="C133" s="1">
        <v>-0.040840643413490696</v>
      </c>
    </row>
    <row r="134" spans="1:3" ht="12.75">
      <c r="A134" s="1">
        <v>109</v>
      </c>
      <c r="B134" s="1">
        <v>12.796987794435285</v>
      </c>
      <c r="C134" s="1">
        <v>-0.19159118687212562</v>
      </c>
    </row>
    <row r="135" spans="1:3" ht="12.75">
      <c r="A135" s="1">
        <v>110</v>
      </c>
      <c r="B135" s="1">
        <v>12.763487284298396</v>
      </c>
      <c r="C135" s="1">
        <v>-0.36176808909302416</v>
      </c>
    </row>
    <row r="136" spans="1:3" ht="12.75">
      <c r="A136" s="1">
        <v>111</v>
      </c>
      <c r="B136" s="1">
        <v>13.11383171969063</v>
      </c>
      <c r="C136" s="1">
        <v>0.13758837193208429</v>
      </c>
    </row>
    <row r="137" spans="1:3" ht="12.75">
      <c r="A137" s="1">
        <v>112</v>
      </c>
      <c r="B137" s="1">
        <v>13.08033120955374</v>
      </c>
      <c r="C137" s="1">
        <v>-0.029688173851170063</v>
      </c>
    </row>
    <row r="138" spans="1:3" ht="12.75">
      <c r="A138" s="1">
        <v>113</v>
      </c>
      <c r="B138" s="1">
        <v>13.046830699416851</v>
      </c>
      <c r="C138" s="1">
        <v>-0.20144947895110832</v>
      </c>
    </row>
    <row r="139" spans="1:3" ht="12.75">
      <c r="A139" s="1">
        <v>114</v>
      </c>
      <c r="B139" s="1">
        <v>13.013330189279962</v>
      </c>
      <c r="C139" s="1">
        <v>-0.3707053504867748</v>
      </c>
    </row>
    <row r="140" spans="1:3" ht="12.75">
      <c r="A140" s="1">
        <v>115</v>
      </c>
      <c r="B140" s="1">
        <v>13.330174114535307</v>
      </c>
      <c r="C140" s="1">
        <v>-0.02442234828092893</v>
      </c>
    </row>
    <row r="141" spans="1:3" ht="12.75">
      <c r="A141" s="1">
        <v>116</v>
      </c>
      <c r="B141" s="1">
        <v>13.296673604398416</v>
      </c>
      <c r="C141" s="1">
        <v>-0.20066386379002488</v>
      </c>
    </row>
    <row r="142" spans="1:3" ht="12.75">
      <c r="A142" s="1">
        <v>117</v>
      </c>
      <c r="B142" s="1">
        <v>13.263173094261528</v>
      </c>
      <c r="C142" s="1">
        <v>-0.36258356552581006</v>
      </c>
    </row>
    <row r="143" spans="1:3" ht="12.75">
      <c r="A143" s="1">
        <v>118</v>
      </c>
      <c r="B143" s="1">
        <v>13.546516509379982</v>
      </c>
      <c r="C143" s="1">
        <v>-0.20096943517035193</v>
      </c>
    </row>
    <row r="144" spans="1:3" ht="12.75">
      <c r="A144" s="1">
        <v>119</v>
      </c>
      <c r="B144" s="1">
        <v>13.513015999243093</v>
      </c>
      <c r="C144" s="1">
        <v>-0.35748297899118064</v>
      </c>
    </row>
    <row r="145" spans="1:3" ht="13.5" thickBot="1">
      <c r="A145" s="2">
        <v>120</v>
      </c>
      <c r="B145" s="2">
        <v>13.76285890422466</v>
      </c>
      <c r="C145" s="2">
        <v>-0.35239960570076256</v>
      </c>
    </row>
  </sheetData>
  <sheetProtection/>
  <printOptions/>
  <pageMargins left="0.75" right="0.75" top="1" bottom="1" header="0.5" footer="0.5"/>
  <pageSetup horizontalDpi="200" verticalDpi="2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14"/>
  <dimension ref="A1:Z145"/>
  <sheetViews>
    <sheetView workbookViewId="0" topLeftCell="O1">
      <selection activeCell="T56" sqref="T56"/>
    </sheetView>
  </sheetViews>
  <sheetFormatPr defaultColWidth="9.140625" defaultRowHeight="12.75"/>
  <sheetData>
    <row r="1" ht="12.75">
      <c r="A1" t="s">
        <v>8</v>
      </c>
    </row>
    <row r="2" ht="13.5" thickBot="1"/>
    <row r="3" spans="1:4" ht="12.75">
      <c r="A3" s="4" t="s">
        <v>9</v>
      </c>
      <c r="B3" s="4"/>
      <c r="D3" t="s">
        <v>54</v>
      </c>
    </row>
    <row r="4" spans="1:2" ht="12.75">
      <c r="A4" s="1" t="s">
        <v>10</v>
      </c>
      <c r="B4" s="1">
        <v>0.9475102046188358</v>
      </c>
    </row>
    <row r="5" spans="1:2" ht="12.75">
      <c r="A5" s="1" t="s">
        <v>11</v>
      </c>
      <c r="B5" s="1">
        <v>0.8977755878568282</v>
      </c>
    </row>
    <row r="6" spans="1:2" ht="12.75">
      <c r="A6" s="1" t="s">
        <v>12</v>
      </c>
      <c r="B6" s="1">
        <v>0.896028162008227</v>
      </c>
    </row>
    <row r="7" spans="1:2" ht="12.75">
      <c r="A7" s="1" t="s">
        <v>13</v>
      </c>
      <c r="B7" s="1">
        <v>0.2918839139932446</v>
      </c>
    </row>
    <row r="8" spans="1:2" ht="13.5" thickBot="1">
      <c r="A8" s="2" t="s">
        <v>14</v>
      </c>
      <c r="B8" s="2">
        <v>120</v>
      </c>
    </row>
    <row r="10" ht="13.5" thickBot="1">
      <c r="A10" t="s">
        <v>15</v>
      </c>
    </row>
    <row r="11" spans="1:6" ht="12.75">
      <c r="A11" s="3"/>
      <c r="B11" s="3" t="s">
        <v>20</v>
      </c>
      <c r="C11" s="3" t="s">
        <v>21</v>
      </c>
      <c r="D11" s="3" t="s">
        <v>22</v>
      </c>
      <c r="E11" s="3" t="s">
        <v>23</v>
      </c>
      <c r="F11" s="3" t="s">
        <v>24</v>
      </c>
    </row>
    <row r="12" spans="1:6" ht="12.75">
      <c r="A12" s="1" t="s">
        <v>16</v>
      </c>
      <c r="B12" s="1">
        <v>2</v>
      </c>
      <c r="C12" s="1">
        <v>87.54258257057674</v>
      </c>
      <c r="D12" s="1">
        <v>43.77129128528837</v>
      </c>
      <c r="E12" s="1">
        <v>513.7703488680078</v>
      </c>
      <c r="F12" s="1">
        <v>1.1453688637168408E-58</v>
      </c>
    </row>
    <row r="13" spans="1:6" ht="12.75">
      <c r="A13" s="1" t="s">
        <v>17</v>
      </c>
      <c r="B13" s="1">
        <v>117</v>
      </c>
      <c r="C13" s="1">
        <v>9.967957652017851</v>
      </c>
      <c r="D13" s="1">
        <v>0.08519621924801582</v>
      </c>
      <c r="E13" s="1"/>
      <c r="F13" s="1"/>
    </row>
    <row r="14" spans="1:6" ht="13.5" thickBot="1">
      <c r="A14" s="2" t="s">
        <v>18</v>
      </c>
      <c r="B14" s="2">
        <v>119</v>
      </c>
      <c r="C14" s="2">
        <v>97.51054022259459</v>
      </c>
      <c r="D14" s="2"/>
      <c r="E14" s="2"/>
      <c r="F14" s="2"/>
    </row>
    <row r="15" ht="13.5" thickBot="1"/>
    <row r="16" spans="1:9" ht="12.75">
      <c r="A16" s="3"/>
      <c r="B16" s="3" t="s">
        <v>25</v>
      </c>
      <c r="C16" s="3" t="s">
        <v>13</v>
      </c>
      <c r="D16" s="3" t="s">
        <v>26</v>
      </c>
      <c r="E16" s="3" t="s">
        <v>27</v>
      </c>
      <c r="F16" s="3" t="s">
        <v>28</v>
      </c>
      <c r="G16" s="3" t="s">
        <v>29</v>
      </c>
      <c r="H16" s="3" t="s">
        <v>30</v>
      </c>
      <c r="I16" s="3" t="s">
        <v>31</v>
      </c>
    </row>
    <row r="17" spans="1:9" ht="12.75">
      <c r="A17" s="1" t="s">
        <v>19</v>
      </c>
      <c r="B17" s="1">
        <v>10.73406537639919</v>
      </c>
      <c r="C17" s="1">
        <v>0.07339896444678104</v>
      </c>
      <c r="D17" s="1">
        <v>146.24273594734538</v>
      </c>
      <c r="E17" s="1">
        <v>2.538949525428197E-134</v>
      </c>
      <c r="F17" s="1">
        <v>10.588702578399122</v>
      </c>
      <c r="G17" s="1">
        <v>10.879428174399258</v>
      </c>
      <c r="H17" s="1">
        <v>10.588702578399122</v>
      </c>
      <c r="I17" s="1">
        <v>10.879428174399258</v>
      </c>
    </row>
    <row r="18" spans="1:9" ht="12.75">
      <c r="A18" s="1" t="s">
        <v>0</v>
      </c>
      <c r="B18" s="1">
        <v>-0.2498429049815656</v>
      </c>
      <c r="C18" s="1">
        <v>0.008461291955307681</v>
      </c>
      <c r="D18" s="1">
        <v>-29.527748989306737</v>
      </c>
      <c r="E18" s="1">
        <v>4.640258306048767E-56</v>
      </c>
      <c r="F18" s="1">
        <v>-0.26660004975314866</v>
      </c>
      <c r="G18" s="1">
        <v>-0.23308576020998253</v>
      </c>
      <c r="H18" s="1">
        <v>-0.26660004975314866</v>
      </c>
      <c r="I18" s="1">
        <v>-0.23308576020998253</v>
      </c>
    </row>
    <row r="19" spans="1:9" ht="13.5" thickBot="1">
      <c r="A19" s="2" t="s">
        <v>1</v>
      </c>
      <c r="B19" s="2">
        <v>0.21634239484467632</v>
      </c>
      <c r="C19" s="2">
        <v>0.008461291955307686</v>
      </c>
      <c r="D19" s="2">
        <v>25.56848244776223</v>
      </c>
      <c r="E19" s="2">
        <v>1.0151724837521848E-49</v>
      </c>
      <c r="F19" s="2">
        <v>0.19958525007309325</v>
      </c>
      <c r="G19" s="2">
        <v>0.2330995396162594</v>
      </c>
      <c r="H19" s="2">
        <v>0.19958525007309325</v>
      </c>
      <c r="I19" s="2">
        <v>0.2330995396162594</v>
      </c>
    </row>
    <row r="23" ht="12.75">
      <c r="A23" t="s">
        <v>32</v>
      </c>
    </row>
    <row r="24" ht="13.5" thickBot="1"/>
    <row r="25" spans="1:3" ht="12.75">
      <c r="A25" s="3" t="s">
        <v>33</v>
      </c>
      <c r="B25" s="3" t="s">
        <v>36</v>
      </c>
      <c r="C25" s="3" t="s">
        <v>34</v>
      </c>
    </row>
    <row r="26" spans="1:26" ht="12.75">
      <c r="A26" s="1">
        <v>1</v>
      </c>
      <c r="B26" s="1">
        <v>10.73406537639919</v>
      </c>
      <c r="C26" s="1">
        <v>-0.7306923470931324</v>
      </c>
      <c r="I26">
        <v>0</v>
      </c>
      <c r="J26">
        <v>1</v>
      </c>
      <c r="K26">
        <v>2</v>
      </c>
      <c r="L26">
        <v>3</v>
      </c>
      <c r="M26">
        <v>4</v>
      </c>
      <c r="N26">
        <v>5</v>
      </c>
      <c r="O26">
        <v>6</v>
      </c>
      <c r="P26">
        <v>7</v>
      </c>
      <c r="Q26">
        <v>8</v>
      </c>
      <c r="R26">
        <v>9</v>
      </c>
      <c r="S26">
        <v>10</v>
      </c>
      <c r="T26">
        <v>11</v>
      </c>
      <c r="U26">
        <v>12</v>
      </c>
      <c r="V26">
        <v>13</v>
      </c>
      <c r="W26">
        <v>14</v>
      </c>
      <c r="Y26" s="14" t="s">
        <v>72</v>
      </c>
      <c r="Z26" s="14" t="s">
        <v>70</v>
      </c>
    </row>
    <row r="27" spans="1:26" ht="12.75">
      <c r="A27" s="1">
        <v>2</v>
      </c>
      <c r="B27" s="1">
        <v>10.700564866262301</v>
      </c>
      <c r="C27" s="1">
        <v>-0.6001721412305301</v>
      </c>
      <c r="H27">
        <v>0</v>
      </c>
      <c r="I27" s="14">
        <v>-0.7306923470931324</v>
      </c>
      <c r="J27" s="14">
        <v>-0.6061253156512834</v>
      </c>
      <c r="K27" s="14">
        <v>-0.47937186290918277</v>
      </c>
      <c r="L27" s="14">
        <v>-0.33225142467895985</v>
      </c>
      <c r="M27" s="14">
        <v>-0.20644057980007346</v>
      </c>
      <c r="N27" s="14">
        <v>-0.07652782966171756</v>
      </c>
      <c r="O27" s="14">
        <v>0.08293994226192147</v>
      </c>
      <c r="P27" s="14">
        <v>0.20806637924474103</v>
      </c>
      <c r="Q27" s="14">
        <v>0.3364795400612586</v>
      </c>
      <c r="R27" s="14">
        <v>0.5033732683371692</v>
      </c>
      <c r="S27" s="14">
        <v>0.2894330939211258</v>
      </c>
      <c r="T27" s="14">
        <v>0.13758837193208429</v>
      </c>
      <c r="U27" s="14">
        <v>-0.02442234828092893</v>
      </c>
      <c r="V27" s="14">
        <v>-0.20096943517035193</v>
      </c>
      <c r="W27" s="14">
        <v>-0.35239960570076256</v>
      </c>
      <c r="Y27" s="14">
        <v>-0.09675467687920616</v>
      </c>
      <c r="Z27" s="14">
        <v>0.36195760496812623</v>
      </c>
    </row>
    <row r="28" spans="1:26" ht="12.75">
      <c r="A28" s="1">
        <v>3</v>
      </c>
      <c r="B28" s="1">
        <v>10.667064356125412</v>
      </c>
      <c r="C28" s="1">
        <v>-0.4540581641832677</v>
      </c>
      <c r="H28">
        <v>1</v>
      </c>
      <c r="I28" s="14"/>
      <c r="J28" s="14">
        <v>-0.6001721412305301</v>
      </c>
      <c r="K28" s="14">
        <v>-0.47967298406990366</v>
      </c>
      <c r="L28" s="14">
        <v>-0.3440212837697878</v>
      </c>
      <c r="M28" s="14">
        <v>-0.203620591381652</v>
      </c>
      <c r="N28" s="14">
        <v>-0.05852537153776893</v>
      </c>
      <c r="O28" s="14">
        <v>0.06756507408403678</v>
      </c>
      <c r="P28" s="14">
        <v>0.20122243671248619</v>
      </c>
      <c r="Q28" s="14">
        <v>0.34361848228562586</v>
      </c>
      <c r="R28" s="14">
        <v>0.48296606378382023</v>
      </c>
      <c r="S28" s="14">
        <v>0.301263433616878</v>
      </c>
      <c r="T28" s="14">
        <v>0.11859731977394183</v>
      </c>
      <c r="U28" s="14">
        <v>-0.029688173851170063</v>
      </c>
      <c r="V28" s="14">
        <v>-0.20066386379002488</v>
      </c>
      <c r="W28" s="14">
        <v>-0.35748297899118064</v>
      </c>
      <c r="Y28" s="14">
        <v>-0.054186755597516366</v>
      </c>
      <c r="Z28" s="14">
        <v>0.3261164184890944</v>
      </c>
    </row>
    <row r="29" spans="1:26" ht="12.75">
      <c r="A29" s="1">
        <v>4</v>
      </c>
      <c r="B29" s="1">
        <v>10.633563845988522</v>
      </c>
      <c r="C29" s="1">
        <v>-0.31970113980080583</v>
      </c>
      <c r="H29">
        <v>2</v>
      </c>
      <c r="I29" s="14"/>
      <c r="J29" s="14"/>
      <c r="K29" s="14">
        <v>-0.4540581641832677</v>
      </c>
      <c r="L29" s="14">
        <v>-0.314132018245628</v>
      </c>
      <c r="M29" s="14">
        <v>-0.2079541363535835</v>
      </c>
      <c r="N29" s="14">
        <v>-0.07611858652729353</v>
      </c>
      <c r="O29" s="14">
        <v>0.07169492003526479</v>
      </c>
      <c r="P29" s="14">
        <v>0.1925470162057561</v>
      </c>
      <c r="Q29" s="14">
        <v>0.3398251169304949</v>
      </c>
      <c r="R29" s="14">
        <v>0.4764998092418864</v>
      </c>
      <c r="S29" s="14">
        <v>0.29291338124288124</v>
      </c>
      <c r="T29" s="14">
        <v>0.11845010316688587</v>
      </c>
      <c r="U29" s="14">
        <v>-0.040840643413490696</v>
      </c>
      <c r="V29" s="14">
        <v>-0.20144947895110832</v>
      </c>
      <c r="W29" s="14">
        <v>-0.36258356552581006</v>
      </c>
      <c r="Y29" s="14">
        <v>-0.012708172798231733</v>
      </c>
      <c r="Z29" s="14">
        <v>0.29012645170419477</v>
      </c>
    </row>
    <row r="30" spans="1:26" ht="12.75">
      <c r="A30" s="1">
        <v>5</v>
      </c>
      <c r="B30" s="1">
        <v>10.600063335851633</v>
      </c>
      <c r="C30" s="1">
        <v>-0.20580867514444456</v>
      </c>
      <c r="H30">
        <v>3</v>
      </c>
      <c r="I30" s="14"/>
      <c r="J30" s="14"/>
      <c r="K30" s="14"/>
      <c r="L30" s="14">
        <v>-0.31970113980080583</v>
      </c>
      <c r="M30" s="14">
        <v>-0.20257558875530357</v>
      </c>
      <c r="N30" s="14">
        <v>-0.08359124785541638</v>
      </c>
      <c r="O30" s="14">
        <v>0.06719797139191996</v>
      </c>
      <c r="P30" s="14">
        <v>0.20336212497142192</v>
      </c>
      <c r="Q30" s="14">
        <v>0.33421835400423383</v>
      </c>
      <c r="R30" s="14">
        <v>0.46503687791918935</v>
      </c>
      <c r="S30" s="14">
        <v>0.3111884889135794</v>
      </c>
      <c r="T30" s="14">
        <v>0.13743723899052718</v>
      </c>
      <c r="U30" s="14">
        <v>-0.04752328821835228</v>
      </c>
      <c r="V30" s="14">
        <v>-0.19159118687212562</v>
      </c>
      <c r="W30" s="14">
        <v>-0.3707053504867748</v>
      </c>
      <c r="Y30" s="14">
        <v>0.025229437850174435</v>
      </c>
      <c r="Z30" s="14">
        <v>0.2711160755185245</v>
      </c>
    </row>
    <row r="31" spans="1:26" ht="12.75">
      <c r="A31" s="1">
        <v>6</v>
      </c>
      <c r="B31" s="1">
        <v>10.566562825714744</v>
      </c>
      <c r="C31" s="1">
        <v>-0.09208919076539601</v>
      </c>
      <c r="H31">
        <v>4</v>
      </c>
      <c r="I31" s="14"/>
      <c r="J31" s="14"/>
      <c r="K31" s="14"/>
      <c r="L31" s="14"/>
      <c r="M31" s="14">
        <v>-0.20580867514444456</v>
      </c>
      <c r="N31" s="14">
        <v>-0.06492871418143231</v>
      </c>
      <c r="O31" s="14">
        <v>0.06731518184876961</v>
      </c>
      <c r="P31" s="14">
        <v>0.20083558277472768</v>
      </c>
      <c r="Q31" s="14">
        <v>0.3543039515905484</v>
      </c>
      <c r="R31" s="14">
        <v>0.4743767258259588</v>
      </c>
      <c r="S31" s="14">
        <v>0.3085225046555671</v>
      </c>
      <c r="T31" s="14">
        <v>0.14136147030587587</v>
      </c>
      <c r="U31" s="14">
        <v>-0.03837841099234751</v>
      </c>
      <c r="V31" s="14">
        <v>-0.2140721753498127</v>
      </c>
      <c r="W31" s="14">
        <v>-0.36176808909302416</v>
      </c>
      <c r="Y31" s="14">
        <v>0.06015994111276238</v>
      </c>
      <c r="Z31" s="14">
        <v>0.2637304548783656</v>
      </c>
    </row>
    <row r="32" spans="1:26" ht="12.75">
      <c r="A32" s="1">
        <v>7</v>
      </c>
      <c r="B32" s="1">
        <v>10.533062315577855</v>
      </c>
      <c r="C32" s="1">
        <v>0.07952059923363386</v>
      </c>
      <c r="H32">
        <v>5</v>
      </c>
      <c r="I32" s="14"/>
      <c r="J32" s="14"/>
      <c r="K32" s="14"/>
      <c r="L32" s="14"/>
      <c r="M32" s="14"/>
      <c r="N32" s="14">
        <v>-0.09208919076539601</v>
      </c>
      <c r="O32" s="14">
        <v>0.06731305940241405</v>
      </c>
      <c r="P32" s="14">
        <v>0.19140222383922278</v>
      </c>
      <c r="Q32" s="14">
        <v>0.34472909848775934</v>
      </c>
      <c r="R32" s="14">
        <v>0.4598099197860144</v>
      </c>
      <c r="S32" s="14">
        <v>0.31032710461071744</v>
      </c>
      <c r="T32" s="14">
        <v>0.11495345193168127</v>
      </c>
      <c r="U32" s="14">
        <v>-0.0258628102990226</v>
      </c>
      <c r="V32" s="14">
        <v>-0.20163972310727551</v>
      </c>
      <c r="W32" s="14">
        <v>-0.3674291275752495</v>
      </c>
      <c r="Y32" s="14">
        <v>0.08015140063108657</v>
      </c>
      <c r="Z32" s="14">
        <v>0.25852486585932216</v>
      </c>
    </row>
    <row r="33" spans="1:26" ht="12.75">
      <c r="A33" s="1">
        <v>8</v>
      </c>
      <c r="B33" s="1">
        <v>10.499561805440964</v>
      </c>
      <c r="C33" s="1">
        <v>0.1995677806293923</v>
      </c>
      <c r="H33">
        <v>6</v>
      </c>
      <c r="I33" s="14"/>
      <c r="J33" s="14"/>
      <c r="K33" s="14"/>
      <c r="L33" s="14"/>
      <c r="M33" s="14"/>
      <c r="N33" s="14"/>
      <c r="O33" s="14">
        <v>0.07952059923363386</v>
      </c>
      <c r="P33" s="14">
        <v>0.212589107247652</v>
      </c>
      <c r="Q33" s="14">
        <v>0.3424455113845202</v>
      </c>
      <c r="R33" s="14">
        <v>0.44585308851371863</v>
      </c>
      <c r="S33" s="14">
        <v>0.2916680176992994</v>
      </c>
      <c r="T33" s="14">
        <v>0.14641244972485268</v>
      </c>
      <c r="U33" s="14">
        <v>-0.0448400623191656</v>
      </c>
      <c r="V33" s="14">
        <v>-0.19232659338956992</v>
      </c>
      <c r="W33" s="14">
        <v>-0.35105248979184367</v>
      </c>
      <c r="Y33" s="14">
        <v>0.1033632920336775</v>
      </c>
      <c r="Z33" s="14">
        <v>0.2598462685062196</v>
      </c>
    </row>
    <row r="34" spans="1:26" ht="12.75">
      <c r="A34" s="1">
        <v>9</v>
      </c>
      <c r="B34" s="1">
        <v>10.466061295304076</v>
      </c>
      <c r="C34" s="1">
        <v>0.35486370614505347</v>
      </c>
      <c r="H34">
        <v>7</v>
      </c>
      <c r="I34" s="14"/>
      <c r="J34" s="14"/>
      <c r="K34" s="14"/>
      <c r="L34" s="14"/>
      <c r="M34" s="14"/>
      <c r="N34" s="14"/>
      <c r="O34" s="14"/>
      <c r="P34" s="14">
        <v>0.1995677806293923</v>
      </c>
      <c r="Q34" s="14">
        <v>0.3367691082837645</v>
      </c>
      <c r="R34" s="14">
        <v>0.4722936648454912</v>
      </c>
      <c r="S34" s="14">
        <v>0.2943786031913085</v>
      </c>
      <c r="T34" s="14">
        <v>0.12887086604479592</v>
      </c>
      <c r="U34" s="14">
        <v>-0.04359659000359706</v>
      </c>
      <c r="V34" s="14">
        <v>-0.18872028597632884</v>
      </c>
      <c r="W34" s="14">
        <v>-0.37394385624169324</v>
      </c>
      <c r="Y34" s="14">
        <v>0.10320241134664165</v>
      </c>
      <c r="Z34" s="14">
        <v>0.28578528761055055</v>
      </c>
    </row>
    <row r="35" spans="1:26" ht="12.75">
      <c r="A35" s="1">
        <v>10</v>
      </c>
      <c r="B35" s="1">
        <v>10.432560785167187</v>
      </c>
      <c r="C35" s="1">
        <v>0.4589991963718649</v>
      </c>
      <c r="H35">
        <v>8</v>
      </c>
      <c r="I35" s="14"/>
      <c r="J35" s="14"/>
      <c r="K35" s="14"/>
      <c r="L35" s="14"/>
      <c r="M35" s="14"/>
      <c r="N35" s="14"/>
      <c r="O35" s="14"/>
      <c r="P35" s="14"/>
      <c r="Q35" s="14">
        <v>0.35486370614505347</v>
      </c>
      <c r="R35" s="14">
        <v>0.45957782775206546</v>
      </c>
      <c r="S35" s="14">
        <v>0.295844885901003</v>
      </c>
      <c r="T35" s="14">
        <v>0.13748218629857334</v>
      </c>
      <c r="U35" s="14">
        <v>-0.033822080054962456</v>
      </c>
      <c r="V35" s="14">
        <v>-0.1934547306358656</v>
      </c>
      <c r="W35" s="14">
        <v>-0.3581917526683416</v>
      </c>
      <c r="Y35" s="14">
        <v>0.09461429181964652</v>
      </c>
      <c r="Z35" s="14">
        <v>0.3021513213143508</v>
      </c>
    </row>
    <row r="36" spans="1:26" ht="12.75">
      <c r="A36" s="1">
        <v>11</v>
      </c>
      <c r="B36" s="1">
        <v>10.399060275030298</v>
      </c>
      <c r="C36" s="1">
        <v>0.31695826253809045</v>
      </c>
      <c r="H36">
        <v>9</v>
      </c>
      <c r="I36" s="14"/>
      <c r="J36" s="14"/>
      <c r="K36" s="14"/>
      <c r="L36" s="14"/>
      <c r="M36" s="14"/>
      <c r="N36" s="14"/>
      <c r="O36" s="14"/>
      <c r="P36" s="14"/>
      <c r="Q36" s="14"/>
      <c r="R36" s="14">
        <v>0.4589991963718649</v>
      </c>
      <c r="S36" s="14">
        <v>0.2893427319687554</v>
      </c>
      <c r="T36" s="14">
        <v>0.14805040849423712</v>
      </c>
      <c r="U36" s="14">
        <v>-0.028918812135533045</v>
      </c>
      <c r="V36" s="14">
        <v>-0.2084092339311301</v>
      </c>
      <c r="W36" s="14">
        <v>-0.36316845662773467</v>
      </c>
      <c r="Y36" s="14">
        <v>0.049315972356743266</v>
      </c>
      <c r="Z36" s="14">
        <v>0.30915628599916467</v>
      </c>
    </row>
    <row r="37" spans="1:26" ht="12.75">
      <c r="A37" s="1">
        <v>12</v>
      </c>
      <c r="B37" s="1">
        <v>10.365559764893408</v>
      </c>
      <c r="C37" s="1">
        <v>0.12443303332834077</v>
      </c>
      <c r="H37">
        <v>10</v>
      </c>
      <c r="I37" s="14"/>
      <c r="J37" s="14"/>
      <c r="K37" s="14"/>
      <c r="L37" s="14"/>
      <c r="M37" s="14"/>
      <c r="N37" s="14"/>
      <c r="O37" s="14"/>
      <c r="P37" s="14"/>
      <c r="Q37" s="14"/>
      <c r="R37" s="14"/>
      <c r="S37" s="14">
        <v>0.31695826253809045</v>
      </c>
      <c r="T37" s="14">
        <v>0.14208037808047536</v>
      </c>
      <c r="U37" s="14">
        <v>-0.04392283709675482</v>
      </c>
      <c r="V37" s="14">
        <v>-0.20058617389797284</v>
      </c>
      <c r="W37" s="14">
        <v>-0.36037713931520976</v>
      </c>
      <c r="Y37" s="14">
        <v>-0.029169501938274323</v>
      </c>
      <c r="Z37" s="14">
        <v>0.26852876295133216</v>
      </c>
    </row>
    <row r="38" spans="1:26" ht="12.75">
      <c r="A38" s="1">
        <v>13</v>
      </c>
      <c r="B38" s="1">
        <v>10.332059254756519</v>
      </c>
      <c r="C38" s="1">
        <v>-0.018920834125218278</v>
      </c>
      <c r="H38">
        <v>11</v>
      </c>
      <c r="I38" s="14"/>
      <c r="J38" s="14"/>
      <c r="K38" s="14"/>
      <c r="L38" s="14"/>
      <c r="M38" s="14"/>
      <c r="N38" s="14"/>
      <c r="O38" s="14"/>
      <c r="P38" s="14"/>
      <c r="Q38" s="14"/>
      <c r="R38" s="14"/>
      <c r="S38" s="14"/>
      <c r="T38" s="14">
        <v>0.12443303332834077</v>
      </c>
      <c r="U38" s="14">
        <v>-0.04404968021420075</v>
      </c>
      <c r="V38" s="14">
        <v>-0.19435185879474126</v>
      </c>
      <c r="W38" s="14">
        <v>-0.3470664919226376</v>
      </c>
      <c r="Y38" s="14">
        <v>-0.11525874940080971</v>
      </c>
      <c r="Z38" s="14">
        <v>0.2020836721830572</v>
      </c>
    </row>
    <row r="39" spans="1:26" ht="12.75">
      <c r="A39" s="1">
        <v>14</v>
      </c>
      <c r="B39" s="1">
        <v>10.29855874461963</v>
      </c>
      <c r="C39" s="1">
        <v>-0.18305786712272187</v>
      </c>
      <c r="H39">
        <v>12</v>
      </c>
      <c r="I39" s="14"/>
      <c r="J39" s="14"/>
      <c r="K39" s="14"/>
      <c r="L39" s="14"/>
      <c r="M39" s="14"/>
      <c r="N39" s="14"/>
      <c r="O39" s="14"/>
      <c r="P39" s="14"/>
      <c r="Q39" s="14"/>
      <c r="R39" s="14"/>
      <c r="S39" s="14"/>
      <c r="T39" s="14"/>
      <c r="U39" s="14">
        <v>-0.018920834125218278</v>
      </c>
      <c r="V39" s="14">
        <v>-0.19663544934589794</v>
      </c>
      <c r="W39" s="14">
        <v>-0.3689572022125507</v>
      </c>
      <c r="Y39" s="14">
        <v>-0.1948378285612223</v>
      </c>
      <c r="Z39" s="14">
        <v>0.17502510770260002</v>
      </c>
    </row>
    <row r="40" spans="1:26" ht="12.75">
      <c r="A40" s="1">
        <v>15</v>
      </c>
      <c r="B40" s="1">
        <v>10.26505823448274</v>
      </c>
      <c r="C40" s="1">
        <v>-0.3757661962605958</v>
      </c>
      <c r="H40">
        <v>13</v>
      </c>
      <c r="I40" s="14"/>
      <c r="J40" s="14"/>
      <c r="K40" s="14"/>
      <c r="L40" s="14"/>
      <c r="M40" s="14"/>
      <c r="N40" s="14"/>
      <c r="O40" s="14"/>
      <c r="P40" s="14"/>
      <c r="Q40" s="14"/>
      <c r="R40" s="14"/>
      <c r="S40" s="14"/>
      <c r="T40" s="14"/>
      <c r="U40" s="14"/>
      <c r="V40" s="14">
        <v>-0.18305786712272187</v>
      </c>
      <c r="W40" s="14">
        <v>-0.3547503744153566</v>
      </c>
      <c r="Y40" s="14">
        <v>-0.26890412076903925</v>
      </c>
      <c r="Z40" s="14">
        <v>0.12140493618554286</v>
      </c>
    </row>
    <row r="41" spans="1:26" ht="12.75">
      <c r="A41" s="1">
        <v>16</v>
      </c>
      <c r="B41" s="1">
        <v>10.950407771243867</v>
      </c>
      <c r="C41" s="1">
        <v>-0.6061253156512834</v>
      </c>
      <c r="H41">
        <v>14</v>
      </c>
      <c r="I41" s="14"/>
      <c r="J41" s="14"/>
      <c r="K41" s="14"/>
      <c r="L41" s="14"/>
      <c r="M41" s="14"/>
      <c r="N41" s="14"/>
      <c r="O41" s="14"/>
      <c r="P41" s="14"/>
      <c r="Q41" s="14"/>
      <c r="R41" s="14"/>
      <c r="S41" s="14"/>
      <c r="T41" s="14"/>
      <c r="U41" s="14"/>
      <c r="V41" s="14"/>
      <c r="W41" s="14">
        <v>-0.3757661962605958</v>
      </c>
      <c r="Y41" s="14">
        <v>-0.3757661962605958</v>
      </c>
      <c r="Z41" s="14"/>
    </row>
    <row r="42" spans="1:3" ht="12.75">
      <c r="A42" s="1">
        <v>17</v>
      </c>
      <c r="B42" s="1">
        <v>10.916907261106976</v>
      </c>
      <c r="C42" s="1">
        <v>-0.47967298406990366</v>
      </c>
    </row>
    <row r="43" spans="1:23" ht="12.75">
      <c r="A43" s="1">
        <v>18</v>
      </c>
      <c r="B43" s="1">
        <v>10.883406750970089</v>
      </c>
      <c r="C43" s="1">
        <v>-0.314132018245628</v>
      </c>
      <c r="H43" s="14" t="s">
        <v>72</v>
      </c>
      <c r="I43" s="14">
        <v>-0.7306923470931324</v>
      </c>
      <c r="J43" s="14">
        <v>-0.6031487284409067</v>
      </c>
      <c r="K43" s="14">
        <v>-0.47103433705411807</v>
      </c>
      <c r="L43" s="14">
        <v>-0.32752646662379536</v>
      </c>
      <c r="M43" s="14">
        <v>-0.20527991428701142</v>
      </c>
      <c r="N43" s="14">
        <v>-0.07529682342150412</v>
      </c>
      <c r="O43" s="14">
        <v>0.07193524975113721</v>
      </c>
      <c r="P43" s="14">
        <v>0.201199081453175</v>
      </c>
      <c r="Q43" s="14">
        <v>0.34302809657480654</v>
      </c>
      <c r="R43" s="14">
        <v>0.46987864423771786</v>
      </c>
      <c r="S43" s="14">
        <v>0.3001673189326551</v>
      </c>
      <c r="T43" s="14">
        <v>0.13297643983935595</v>
      </c>
      <c r="U43" s="14">
        <v>-0.03575281315421108</v>
      </c>
      <c r="V43" s="14">
        <v>-0.19770914688106625</v>
      </c>
      <c r="W43" s="14">
        <v>-0.36170951178858435</v>
      </c>
    </row>
    <row r="44" spans="1:23" ht="12.75">
      <c r="A44" s="1">
        <v>19</v>
      </c>
      <c r="B44" s="1">
        <v>10.8499062408332</v>
      </c>
      <c r="C44" s="1">
        <v>-0.20257558875530357</v>
      </c>
      <c r="H44" s="14" t="s">
        <v>70</v>
      </c>
      <c r="I44" s="14"/>
      <c r="J44" s="14">
        <v>0.004209530002500935</v>
      </c>
      <c r="K44" s="14">
        <v>0.01470256788775704</v>
      </c>
      <c r="L44" s="14">
        <v>0.013354789509695016</v>
      </c>
      <c r="M44" s="14">
        <v>0.0021705371008464386</v>
      </c>
      <c r="N44" s="14">
        <v>0.012179909984643397</v>
      </c>
      <c r="O44" s="14">
        <v>0.006620025869249509</v>
      </c>
      <c r="P44" s="14">
        <v>0.007123419073805794</v>
      </c>
      <c r="Q44" s="14">
        <v>0.007422407780960215</v>
      </c>
      <c r="R44" s="14">
        <v>0.01594989978935284</v>
      </c>
      <c r="S44" s="14">
        <v>0.00993518734622384</v>
      </c>
      <c r="T44" s="14">
        <v>0.011500430399126307</v>
      </c>
      <c r="U44" s="14">
        <v>0.009344037090237615</v>
      </c>
      <c r="V44" s="14">
        <v>0.007998569084387558</v>
      </c>
      <c r="W44" s="14">
        <v>0.008499752673022958</v>
      </c>
    </row>
    <row r="45" spans="1:3" ht="12.75">
      <c r="A45" s="1">
        <v>20</v>
      </c>
      <c r="B45" s="1">
        <v>10.816405730696308</v>
      </c>
      <c r="C45" s="1">
        <v>-0.06492871418143231</v>
      </c>
    </row>
    <row r="46" spans="1:3" ht="12.75">
      <c r="A46" s="1">
        <v>21</v>
      </c>
      <c r="B46" s="1">
        <v>10.782905220559421</v>
      </c>
      <c r="C46" s="1">
        <v>0.06731305940241405</v>
      </c>
    </row>
    <row r="47" spans="1:3" ht="12.75">
      <c r="A47" s="1">
        <v>22</v>
      </c>
      <c r="B47" s="1">
        <v>10.74940471042253</v>
      </c>
      <c r="C47" s="1">
        <v>0.212589107247652</v>
      </c>
    </row>
    <row r="48" spans="1:3" ht="12.75">
      <c r="A48" s="1">
        <v>23</v>
      </c>
      <c r="B48" s="1">
        <v>10.71590420028564</v>
      </c>
      <c r="C48" s="1">
        <v>0.3367691082837645</v>
      </c>
    </row>
    <row r="49" spans="1:3" ht="12.75">
      <c r="A49" s="1">
        <v>24</v>
      </c>
      <c r="B49" s="1">
        <v>10.682403690148753</v>
      </c>
      <c r="C49" s="1">
        <v>0.45957782775206546</v>
      </c>
    </row>
    <row r="50" spans="1:3" ht="12.75">
      <c r="A50" s="1">
        <v>25</v>
      </c>
      <c r="B50" s="1">
        <v>10.648903180011862</v>
      </c>
      <c r="C50" s="1">
        <v>0.2893427319687554</v>
      </c>
    </row>
    <row r="51" spans="1:3" ht="12.75">
      <c r="A51" s="1">
        <v>26</v>
      </c>
      <c r="B51" s="1">
        <v>10.615402669874975</v>
      </c>
      <c r="C51" s="1">
        <v>0.14208037808047536</v>
      </c>
    </row>
    <row r="52" spans="1:3" ht="12.75">
      <c r="A52" s="1">
        <v>27</v>
      </c>
      <c r="B52" s="1">
        <v>10.581902159738085</v>
      </c>
      <c r="C52" s="1">
        <v>-0.04404968021420075</v>
      </c>
    </row>
    <row r="53" spans="1:3" ht="12.75">
      <c r="A53" s="1">
        <v>28</v>
      </c>
      <c r="B53" s="1">
        <v>10.548401649601194</v>
      </c>
      <c r="C53" s="1">
        <v>-0.19663544934589794</v>
      </c>
    </row>
    <row r="54" spans="1:3" ht="12.75">
      <c r="A54" s="1">
        <v>29</v>
      </c>
      <c r="B54" s="1">
        <v>10.514901139464307</v>
      </c>
      <c r="C54" s="1">
        <v>-0.3547503744153566</v>
      </c>
    </row>
    <row r="55" spans="1:3" ht="12.75">
      <c r="A55" s="1">
        <v>30</v>
      </c>
      <c r="B55" s="1">
        <v>11.166750166088542</v>
      </c>
      <c r="C55" s="1">
        <v>-0.47937186290918277</v>
      </c>
    </row>
    <row r="56" spans="1:3" ht="12.75">
      <c r="A56" s="1">
        <v>31</v>
      </c>
      <c r="B56" s="1">
        <v>11.133249655951653</v>
      </c>
      <c r="C56" s="1">
        <v>-0.3440212837697878</v>
      </c>
    </row>
    <row r="57" spans="1:3" ht="12.75">
      <c r="A57" s="1">
        <v>32</v>
      </c>
      <c r="B57" s="1">
        <v>11.099749145814766</v>
      </c>
      <c r="C57" s="1">
        <v>-0.2079541363535835</v>
      </c>
    </row>
    <row r="58" spans="1:3" ht="12.75">
      <c r="A58" s="1">
        <v>33</v>
      </c>
      <c r="B58" s="1">
        <v>11.066248635677875</v>
      </c>
      <c r="C58" s="1">
        <v>-0.08359124785541638</v>
      </c>
    </row>
    <row r="59" spans="1:3" ht="12.75">
      <c r="A59" s="1">
        <v>34</v>
      </c>
      <c r="B59" s="1">
        <v>11.032748125540985</v>
      </c>
      <c r="C59" s="1">
        <v>0.06731518184876961</v>
      </c>
    </row>
    <row r="60" spans="1:3" ht="12.75">
      <c r="A60" s="1">
        <v>35</v>
      </c>
      <c r="B60" s="1">
        <v>10.999247615404096</v>
      </c>
      <c r="C60" s="1">
        <v>0.19140222383922278</v>
      </c>
    </row>
    <row r="61" spans="1:3" ht="12.75">
      <c r="A61" s="1">
        <v>36</v>
      </c>
      <c r="B61" s="1">
        <v>10.965747105267207</v>
      </c>
      <c r="C61" s="1">
        <v>0.3424455113845202</v>
      </c>
    </row>
    <row r="62" spans="1:3" ht="12.75">
      <c r="A62" s="1">
        <v>37</v>
      </c>
      <c r="B62" s="1">
        <v>10.932246595130318</v>
      </c>
      <c r="C62" s="1">
        <v>0.4722936648454912</v>
      </c>
    </row>
    <row r="63" spans="1:3" ht="12.75">
      <c r="A63" s="1">
        <v>38</v>
      </c>
      <c r="B63" s="1">
        <v>10.898746084993428</v>
      </c>
      <c r="C63" s="1">
        <v>0.295844885901003</v>
      </c>
    </row>
    <row r="64" spans="1:3" ht="12.75">
      <c r="A64" s="1">
        <v>39</v>
      </c>
      <c r="B64" s="1">
        <v>10.865245574856539</v>
      </c>
      <c r="C64" s="1">
        <v>0.14805040849423712</v>
      </c>
    </row>
    <row r="65" spans="1:3" ht="12.75">
      <c r="A65" s="1">
        <v>40</v>
      </c>
      <c r="B65" s="1">
        <v>10.831745064719652</v>
      </c>
      <c r="C65" s="1">
        <v>-0.04392283709675482</v>
      </c>
    </row>
    <row r="66" spans="1:3" ht="12.75">
      <c r="A66" s="1">
        <v>41</v>
      </c>
      <c r="B66" s="1">
        <v>10.79824455458276</v>
      </c>
      <c r="C66" s="1">
        <v>-0.19435185879474126</v>
      </c>
    </row>
    <row r="67" spans="1:3" ht="12.75">
      <c r="A67" s="1">
        <v>42</v>
      </c>
      <c r="B67" s="1">
        <v>10.764744044445871</v>
      </c>
      <c r="C67" s="1">
        <v>-0.3689572022125507</v>
      </c>
    </row>
    <row r="68" spans="1:3" ht="12.75">
      <c r="A68" s="1">
        <v>43</v>
      </c>
      <c r="B68" s="1">
        <v>11.38309256093322</v>
      </c>
      <c r="C68" s="1">
        <v>-0.33225142467895985</v>
      </c>
    </row>
    <row r="69" spans="1:3" ht="12.75">
      <c r="A69" s="1">
        <v>44</v>
      </c>
      <c r="B69" s="1">
        <v>11.349592050796328</v>
      </c>
      <c r="C69" s="1">
        <v>-0.203620591381652</v>
      </c>
    </row>
    <row r="70" spans="1:3" ht="12.75">
      <c r="A70" s="1">
        <v>45</v>
      </c>
      <c r="B70" s="1">
        <v>11.316091540659441</v>
      </c>
      <c r="C70" s="1">
        <v>-0.07611858652729353</v>
      </c>
    </row>
    <row r="71" spans="1:3" ht="12.75">
      <c r="A71" s="1">
        <v>46</v>
      </c>
      <c r="B71" s="1">
        <v>11.282591030522552</v>
      </c>
      <c r="C71" s="1">
        <v>0.06719797139191996</v>
      </c>
    </row>
    <row r="72" spans="1:3" ht="12.75">
      <c r="A72" s="1">
        <v>47</v>
      </c>
      <c r="B72" s="1">
        <v>11.24909052038566</v>
      </c>
      <c r="C72" s="1">
        <v>0.20083558277472768</v>
      </c>
    </row>
    <row r="73" spans="1:3" ht="12.75">
      <c r="A73" s="1">
        <v>48</v>
      </c>
      <c r="B73" s="1">
        <v>11.215590010248773</v>
      </c>
      <c r="C73" s="1">
        <v>0.34472909848775934</v>
      </c>
    </row>
    <row r="74" spans="1:3" ht="12.75">
      <c r="A74" s="1">
        <v>49</v>
      </c>
      <c r="B74" s="1">
        <v>11.182089500111884</v>
      </c>
      <c r="C74" s="1">
        <v>0.44585308851371863</v>
      </c>
    </row>
    <row r="75" spans="1:3" ht="12.75">
      <c r="A75" s="1">
        <v>50</v>
      </c>
      <c r="B75" s="1">
        <v>11.148588989974993</v>
      </c>
      <c r="C75" s="1">
        <v>0.2943786031913085</v>
      </c>
    </row>
    <row r="76" spans="1:3" ht="12.75">
      <c r="A76" s="1">
        <v>51</v>
      </c>
      <c r="B76" s="1">
        <v>11.115088479838105</v>
      </c>
      <c r="C76" s="1">
        <v>0.13748218629857334</v>
      </c>
    </row>
    <row r="77" spans="1:3" ht="12.75">
      <c r="A77" s="1">
        <v>52</v>
      </c>
      <c r="B77" s="1">
        <v>11.081587969701214</v>
      </c>
      <c r="C77" s="1">
        <v>-0.028918812135533045</v>
      </c>
    </row>
    <row r="78" spans="1:3" ht="12.75">
      <c r="A78" s="1">
        <v>53</v>
      </c>
      <c r="B78" s="1">
        <v>11.048087459564327</v>
      </c>
      <c r="C78" s="1">
        <v>-0.20058617389797284</v>
      </c>
    </row>
    <row r="79" spans="1:3" ht="12.75">
      <c r="A79" s="1">
        <v>54</v>
      </c>
      <c r="B79" s="1">
        <v>11.014586949427438</v>
      </c>
      <c r="C79" s="1">
        <v>-0.3470664919226376</v>
      </c>
    </row>
    <row r="80" spans="1:3" ht="12.75">
      <c r="A80" s="1">
        <v>55</v>
      </c>
      <c r="B80" s="1">
        <v>11.599434955777895</v>
      </c>
      <c r="C80" s="1">
        <v>-0.20644057980007346</v>
      </c>
    </row>
    <row r="81" spans="1:3" ht="12.75">
      <c r="A81" s="1">
        <v>56</v>
      </c>
      <c r="B81" s="1">
        <v>11.565934445641005</v>
      </c>
      <c r="C81" s="1">
        <v>-0.05852537153776893</v>
      </c>
    </row>
    <row r="82" spans="1:3" ht="12.75">
      <c r="A82" s="1">
        <v>57</v>
      </c>
      <c r="B82" s="1">
        <v>11.532433935504118</v>
      </c>
      <c r="C82" s="1">
        <v>0.07169492003526479</v>
      </c>
    </row>
    <row r="83" spans="1:3" ht="12.75">
      <c r="A83" s="1">
        <v>58</v>
      </c>
      <c r="B83" s="1">
        <v>11.498933425367227</v>
      </c>
      <c r="C83" s="1">
        <v>0.20336212497142192</v>
      </c>
    </row>
    <row r="84" spans="1:3" ht="12.75">
      <c r="A84" s="1">
        <v>59</v>
      </c>
      <c r="B84" s="1">
        <v>11.465432915230338</v>
      </c>
      <c r="C84" s="1">
        <v>0.3543039515905484</v>
      </c>
    </row>
    <row r="85" spans="1:3" ht="12.75">
      <c r="A85" s="1">
        <v>60</v>
      </c>
      <c r="B85" s="1">
        <v>11.43193240509345</v>
      </c>
      <c r="C85" s="1">
        <v>0.4598099197860144</v>
      </c>
    </row>
    <row r="86" spans="1:3" ht="12.75">
      <c r="A86" s="1">
        <v>61</v>
      </c>
      <c r="B86" s="1">
        <v>11.398431894956559</v>
      </c>
      <c r="C86" s="1">
        <v>0.2916680176992994</v>
      </c>
    </row>
    <row r="87" spans="1:3" ht="12.75">
      <c r="A87" s="1">
        <v>62</v>
      </c>
      <c r="B87" s="1">
        <v>11.36493138481967</v>
      </c>
      <c r="C87" s="1">
        <v>0.12887086604479592</v>
      </c>
    </row>
    <row r="88" spans="1:3" ht="12.75">
      <c r="A88" s="1">
        <v>63</v>
      </c>
      <c r="B88" s="1">
        <v>11.33143087468278</v>
      </c>
      <c r="C88" s="1">
        <v>-0.033822080054962456</v>
      </c>
    </row>
    <row r="89" spans="1:3" ht="12.75">
      <c r="A89" s="1">
        <v>64</v>
      </c>
      <c r="B89" s="1">
        <v>11.297930364545891</v>
      </c>
      <c r="C89" s="1">
        <v>-0.2084092339311301</v>
      </c>
    </row>
    <row r="90" spans="1:3" ht="12.75">
      <c r="A90" s="1">
        <v>65</v>
      </c>
      <c r="B90" s="1">
        <v>11.264429854409004</v>
      </c>
      <c r="C90" s="1">
        <v>-0.36037713931520976</v>
      </c>
    </row>
    <row r="91" spans="1:3" ht="12.75">
      <c r="A91" s="1">
        <v>66</v>
      </c>
      <c r="B91" s="1">
        <v>11.815777350622572</v>
      </c>
      <c r="C91" s="1">
        <v>-0.07652782966171756</v>
      </c>
    </row>
    <row r="92" spans="1:3" ht="12.75">
      <c r="A92" s="1">
        <v>67</v>
      </c>
      <c r="B92" s="1">
        <v>11.782276840485682</v>
      </c>
      <c r="C92" s="1">
        <v>0.06756507408403678</v>
      </c>
    </row>
    <row r="93" spans="1:3" ht="12.75">
      <c r="A93" s="1">
        <v>68</v>
      </c>
      <c r="B93" s="1">
        <v>11.748776330348793</v>
      </c>
      <c r="C93" s="1">
        <v>0.1925470162057561</v>
      </c>
    </row>
    <row r="94" spans="1:3" ht="12.75">
      <c r="A94" s="1">
        <v>69</v>
      </c>
      <c r="B94" s="1">
        <v>11.715275820211904</v>
      </c>
      <c r="C94" s="1">
        <v>0.33421835400423383</v>
      </c>
    </row>
    <row r="95" spans="1:3" ht="12.75">
      <c r="A95" s="1">
        <v>70</v>
      </c>
      <c r="B95" s="1">
        <v>11.681775310075015</v>
      </c>
      <c r="C95" s="1">
        <v>0.4743767258259588</v>
      </c>
    </row>
    <row r="96" spans="1:3" ht="12.75">
      <c r="A96" s="1">
        <v>71</v>
      </c>
      <c r="B96" s="1">
        <v>11.648274799938125</v>
      </c>
      <c r="C96" s="1">
        <v>0.31032710461071744</v>
      </c>
    </row>
    <row r="97" spans="1:3" ht="12.75">
      <c r="A97" s="1">
        <v>72</v>
      </c>
      <c r="B97" s="1">
        <v>11.614774289801236</v>
      </c>
      <c r="C97" s="1">
        <v>0.14641244972485268</v>
      </c>
    </row>
    <row r="98" spans="1:3" ht="12.75">
      <c r="A98" s="1">
        <v>73</v>
      </c>
      <c r="B98" s="1">
        <v>11.581273779664347</v>
      </c>
      <c r="C98" s="1">
        <v>-0.04359659000359706</v>
      </c>
    </row>
    <row r="99" spans="1:3" ht="12.75">
      <c r="A99" s="1">
        <v>74</v>
      </c>
      <c r="B99" s="1">
        <v>11.547773269527458</v>
      </c>
      <c r="C99" s="1">
        <v>-0.1934547306358656</v>
      </c>
    </row>
    <row r="100" spans="1:3" ht="12.75">
      <c r="A100" s="1">
        <v>75</v>
      </c>
      <c r="B100" s="1">
        <v>11.514272759390568</v>
      </c>
      <c r="C100" s="1">
        <v>-0.36316845662773467</v>
      </c>
    </row>
    <row r="101" spans="1:3" ht="12.75">
      <c r="A101" s="1">
        <v>76</v>
      </c>
      <c r="B101" s="1">
        <v>12.032119745467249</v>
      </c>
      <c r="C101" s="1">
        <v>0.08293994226192147</v>
      </c>
    </row>
    <row r="102" spans="1:3" ht="12.75">
      <c r="A102" s="1">
        <v>77</v>
      </c>
      <c r="B102" s="1">
        <v>11.998619235330358</v>
      </c>
      <c r="C102" s="1">
        <v>0.20122243671248619</v>
      </c>
    </row>
    <row r="103" spans="1:3" ht="12.75">
      <c r="A103" s="1">
        <v>78</v>
      </c>
      <c r="B103" s="1">
        <v>11.96511872519347</v>
      </c>
      <c r="C103" s="1">
        <v>0.3398251169304949</v>
      </c>
    </row>
    <row r="104" spans="1:3" ht="12.75">
      <c r="A104" s="1">
        <v>79</v>
      </c>
      <c r="B104" s="1">
        <v>11.93161821505658</v>
      </c>
      <c r="C104" s="1">
        <v>0.46503687791918935</v>
      </c>
    </row>
    <row r="105" spans="1:3" ht="12.75">
      <c r="A105" s="1">
        <v>80</v>
      </c>
      <c r="B105" s="1">
        <v>11.89811770491969</v>
      </c>
      <c r="C105" s="1">
        <v>0.3085225046555671</v>
      </c>
    </row>
    <row r="106" spans="1:3" ht="12.75">
      <c r="A106" s="1">
        <v>81</v>
      </c>
      <c r="B106" s="1">
        <v>11.864617194782802</v>
      </c>
      <c r="C106" s="1">
        <v>0.11495345193168127</v>
      </c>
    </row>
    <row r="107" spans="1:3" ht="12.75">
      <c r="A107" s="1">
        <v>82</v>
      </c>
      <c r="B107" s="1">
        <v>11.831116684645913</v>
      </c>
      <c r="C107" s="1">
        <v>-0.0448400623191656</v>
      </c>
    </row>
    <row r="108" spans="1:3" ht="12.75">
      <c r="A108" s="1">
        <v>83</v>
      </c>
      <c r="B108" s="1">
        <v>11.797616174509022</v>
      </c>
      <c r="C108" s="1">
        <v>-0.18872028597632884</v>
      </c>
    </row>
    <row r="109" spans="1:3" ht="12.75">
      <c r="A109" s="1">
        <v>84</v>
      </c>
      <c r="B109" s="1">
        <v>11.764115664372135</v>
      </c>
      <c r="C109" s="1">
        <v>-0.3581917526683416</v>
      </c>
    </row>
    <row r="110" spans="1:3" ht="12.75">
      <c r="A110" s="1">
        <v>85</v>
      </c>
      <c r="B110" s="1">
        <v>12.248462140311924</v>
      </c>
      <c r="C110" s="1">
        <v>0.20806637924474103</v>
      </c>
    </row>
    <row r="111" spans="1:3" ht="12.75">
      <c r="A111" s="1">
        <v>86</v>
      </c>
      <c r="B111" s="1">
        <v>12.214961630175035</v>
      </c>
      <c r="C111" s="1">
        <v>0.34361848228562586</v>
      </c>
    </row>
    <row r="112" spans="1:3" ht="12.75">
      <c r="A112" s="1">
        <v>87</v>
      </c>
      <c r="B112" s="1">
        <v>12.181461120038147</v>
      </c>
      <c r="C112" s="1">
        <v>0.4764998092418864</v>
      </c>
    </row>
    <row r="113" spans="1:3" ht="12.75">
      <c r="A113" s="1">
        <v>88</v>
      </c>
      <c r="B113" s="1">
        <v>12.147960609901256</v>
      </c>
      <c r="C113" s="1">
        <v>0.3111884889135794</v>
      </c>
    </row>
    <row r="114" spans="1:3" ht="12.75">
      <c r="A114" s="1">
        <v>89</v>
      </c>
      <c r="B114" s="1">
        <v>12.114460099764367</v>
      </c>
      <c r="C114" s="1">
        <v>0.14136147030587587</v>
      </c>
    </row>
    <row r="115" spans="1:3" ht="12.75">
      <c r="A115" s="1">
        <v>90</v>
      </c>
      <c r="B115" s="1">
        <v>12.08095958962748</v>
      </c>
      <c r="C115" s="1">
        <v>-0.0258628102990226</v>
      </c>
    </row>
    <row r="116" spans="1:3" ht="12.75">
      <c r="A116" s="1">
        <v>91</v>
      </c>
      <c r="B116" s="1">
        <v>12.047459079490588</v>
      </c>
      <c r="C116" s="1">
        <v>-0.19232659338956992</v>
      </c>
    </row>
    <row r="117" spans="1:3" ht="12.75">
      <c r="A117" s="1">
        <v>92</v>
      </c>
      <c r="B117" s="1">
        <v>12.013958569353699</v>
      </c>
      <c r="C117" s="1">
        <v>-0.37394385624169324</v>
      </c>
    </row>
    <row r="118" spans="1:3" ht="12.75">
      <c r="A118" s="1">
        <v>93</v>
      </c>
      <c r="B118" s="1">
        <v>12.4648045351566</v>
      </c>
      <c r="C118" s="1">
        <v>0.3364795400612586</v>
      </c>
    </row>
    <row r="119" spans="1:3" ht="12.75">
      <c r="A119" s="1">
        <v>94</v>
      </c>
      <c r="B119" s="1">
        <v>12.431304025019712</v>
      </c>
      <c r="C119" s="1">
        <v>0.48296606378382023</v>
      </c>
    </row>
    <row r="120" spans="1:3" ht="12.75">
      <c r="A120" s="1">
        <v>95</v>
      </c>
      <c r="B120" s="1">
        <v>12.397803514882822</v>
      </c>
      <c r="C120" s="1">
        <v>0.29291338124288124</v>
      </c>
    </row>
    <row r="121" spans="1:3" ht="12.75">
      <c r="A121" s="1">
        <v>96</v>
      </c>
      <c r="B121" s="1">
        <v>12.364303004745933</v>
      </c>
      <c r="C121" s="1">
        <v>0.13743723899052718</v>
      </c>
    </row>
    <row r="122" spans="1:3" ht="12.75">
      <c r="A122" s="1">
        <v>97</v>
      </c>
      <c r="B122" s="1">
        <v>12.330802494609042</v>
      </c>
      <c r="C122" s="1">
        <v>-0.03837841099234751</v>
      </c>
    </row>
    <row r="123" spans="1:3" ht="12.75">
      <c r="A123" s="1">
        <v>98</v>
      </c>
      <c r="B123" s="1">
        <v>12.297301984472155</v>
      </c>
      <c r="C123" s="1">
        <v>-0.20163972310727551</v>
      </c>
    </row>
    <row r="124" spans="1:3" ht="12.75">
      <c r="A124" s="1">
        <v>99</v>
      </c>
      <c r="B124" s="1">
        <v>12.263801474335265</v>
      </c>
      <c r="C124" s="1">
        <v>-0.35105248979184367</v>
      </c>
    </row>
    <row r="125" spans="1:3" ht="12.75">
      <c r="A125" s="1">
        <v>100</v>
      </c>
      <c r="B125" s="1">
        <v>12.681146930001278</v>
      </c>
      <c r="C125" s="1">
        <v>0.5033732683371692</v>
      </c>
    </row>
    <row r="126" spans="1:3" ht="12.75">
      <c r="A126" s="1">
        <v>101</v>
      </c>
      <c r="B126" s="1">
        <v>12.647646419864387</v>
      </c>
      <c r="C126" s="1">
        <v>0.301263433616878</v>
      </c>
    </row>
    <row r="127" spans="1:3" ht="12.75">
      <c r="A127" s="1">
        <v>102</v>
      </c>
      <c r="B127" s="1">
        <v>12.6141459097275</v>
      </c>
      <c r="C127" s="1">
        <v>0.11845010316688587</v>
      </c>
    </row>
    <row r="128" spans="1:3" ht="12.75">
      <c r="A128" s="1">
        <v>103</v>
      </c>
      <c r="B128" s="1">
        <v>12.580645399590608</v>
      </c>
      <c r="C128" s="1">
        <v>-0.04752328821835228</v>
      </c>
    </row>
    <row r="129" spans="1:3" ht="12.75">
      <c r="A129" s="1">
        <v>104</v>
      </c>
      <c r="B129" s="1">
        <v>12.547144889453719</v>
      </c>
      <c r="C129" s="1">
        <v>-0.2140721753498127</v>
      </c>
    </row>
    <row r="130" spans="1:3" ht="12.75">
      <c r="A130" s="1">
        <v>105</v>
      </c>
      <c r="B130" s="1">
        <v>12.513644379316831</v>
      </c>
      <c r="C130" s="1">
        <v>-0.3674291275752495</v>
      </c>
    </row>
    <row r="131" spans="1:3" ht="12.75">
      <c r="A131" s="1">
        <v>106</v>
      </c>
      <c r="B131" s="1">
        <v>12.897489324845953</v>
      </c>
      <c r="C131" s="1">
        <v>0.2894330939211258</v>
      </c>
    </row>
    <row r="132" spans="1:3" ht="12.75">
      <c r="A132" s="1">
        <v>107</v>
      </c>
      <c r="B132" s="1">
        <v>12.863988814709064</v>
      </c>
      <c r="C132" s="1">
        <v>0.11859731977394183</v>
      </c>
    </row>
    <row r="133" spans="1:3" ht="12.75">
      <c r="A133" s="1">
        <v>108</v>
      </c>
      <c r="B133" s="1">
        <v>12.830488304572174</v>
      </c>
      <c r="C133" s="1">
        <v>-0.040840643413490696</v>
      </c>
    </row>
    <row r="134" spans="1:3" ht="12.75">
      <c r="A134" s="1">
        <v>109</v>
      </c>
      <c r="B134" s="1">
        <v>12.796987794435285</v>
      </c>
      <c r="C134" s="1">
        <v>-0.19159118687212562</v>
      </c>
    </row>
    <row r="135" spans="1:3" ht="12.75">
      <c r="A135" s="1">
        <v>110</v>
      </c>
      <c r="B135" s="1">
        <v>12.763487284298396</v>
      </c>
      <c r="C135" s="1">
        <v>-0.36176808909302416</v>
      </c>
    </row>
    <row r="136" spans="1:3" ht="12.75">
      <c r="A136" s="1">
        <v>111</v>
      </c>
      <c r="B136" s="1">
        <v>13.11383171969063</v>
      </c>
      <c r="C136" s="1">
        <v>0.13758837193208429</v>
      </c>
    </row>
    <row r="137" spans="1:3" ht="12.75">
      <c r="A137" s="1">
        <v>112</v>
      </c>
      <c r="B137" s="1">
        <v>13.08033120955374</v>
      </c>
      <c r="C137" s="1">
        <v>-0.029688173851170063</v>
      </c>
    </row>
    <row r="138" spans="1:3" ht="12.75">
      <c r="A138" s="1">
        <v>113</v>
      </c>
      <c r="B138" s="1">
        <v>13.046830699416851</v>
      </c>
      <c r="C138" s="1">
        <v>-0.20144947895110832</v>
      </c>
    </row>
    <row r="139" spans="1:3" ht="12.75">
      <c r="A139" s="1">
        <v>114</v>
      </c>
      <c r="B139" s="1">
        <v>13.013330189279962</v>
      </c>
      <c r="C139" s="1">
        <v>-0.3707053504867748</v>
      </c>
    </row>
    <row r="140" spans="1:3" ht="12.75">
      <c r="A140" s="1">
        <v>115</v>
      </c>
      <c r="B140" s="1">
        <v>13.330174114535307</v>
      </c>
      <c r="C140" s="1">
        <v>-0.02442234828092893</v>
      </c>
    </row>
    <row r="141" spans="1:3" ht="12.75">
      <c r="A141" s="1">
        <v>116</v>
      </c>
      <c r="B141" s="1">
        <v>13.296673604398416</v>
      </c>
      <c r="C141" s="1">
        <v>-0.20066386379002488</v>
      </c>
    </row>
    <row r="142" spans="1:3" ht="12.75">
      <c r="A142" s="1">
        <v>117</v>
      </c>
      <c r="B142" s="1">
        <v>13.263173094261528</v>
      </c>
      <c r="C142" s="1">
        <v>-0.36258356552581006</v>
      </c>
    </row>
    <row r="143" spans="1:3" ht="12.75">
      <c r="A143" s="1">
        <v>118</v>
      </c>
      <c r="B143" s="1">
        <v>13.546516509379982</v>
      </c>
      <c r="C143" s="1">
        <v>-0.20096943517035193</v>
      </c>
    </row>
    <row r="144" spans="1:3" ht="12.75">
      <c r="A144" s="1">
        <v>119</v>
      </c>
      <c r="B144" s="1">
        <v>13.513015999243093</v>
      </c>
      <c r="C144" s="1">
        <v>-0.35748297899118064</v>
      </c>
    </row>
    <row r="145" spans="1:3" ht="13.5" thickBot="1">
      <c r="A145" s="2">
        <v>120</v>
      </c>
      <c r="B145" s="2">
        <v>13.76285890422466</v>
      </c>
      <c r="C145" s="2">
        <v>-0.35239960570076256</v>
      </c>
    </row>
  </sheetData>
  <sheetProtection/>
  <printOptions/>
  <pageMargins left="0.75" right="0.75" top="1" bottom="1" header="0.5" footer="0.5"/>
  <pageSetup horizontalDpi="200" verticalDpi="2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5"/>
  <dimension ref="B1:I142"/>
  <sheetViews>
    <sheetView zoomScalePageLayoutView="0" workbookViewId="0" topLeftCell="A112">
      <selection activeCell="B1" sqref="A1:IV16384"/>
    </sheetView>
  </sheetViews>
  <sheetFormatPr defaultColWidth="9.140625" defaultRowHeight="12.75"/>
  <sheetData>
    <row r="1" spans="2:7" ht="15.75">
      <c r="B1" s="8" t="s">
        <v>60</v>
      </c>
      <c r="G1" t="s">
        <v>42</v>
      </c>
    </row>
    <row r="2" spans="2:7" ht="15.75">
      <c r="B2" s="8" t="s">
        <v>61</v>
      </c>
      <c r="G2" t="s">
        <v>43</v>
      </c>
    </row>
    <row r="3" spans="2:7" ht="12.75">
      <c r="B3" t="s">
        <v>37</v>
      </c>
      <c r="G3" t="s">
        <v>44</v>
      </c>
    </row>
    <row r="5" spans="4:6" ht="12.75">
      <c r="D5" t="s">
        <v>5</v>
      </c>
      <c r="E5" s="6">
        <v>0.01</v>
      </c>
      <c r="F5" t="s">
        <v>38</v>
      </c>
    </row>
    <row r="6" spans="4:6" ht="12.75">
      <c r="D6" t="s">
        <v>2</v>
      </c>
      <c r="E6" s="6">
        <v>10</v>
      </c>
      <c r="F6" t="s">
        <v>39</v>
      </c>
    </row>
    <row r="7" spans="4:6" ht="12.75">
      <c r="D7" t="s">
        <v>3</v>
      </c>
      <c r="E7" s="6">
        <v>-0.25</v>
      </c>
      <c r="F7" t="s">
        <v>40</v>
      </c>
    </row>
    <row r="8" spans="4:6" ht="12.75">
      <c r="D8" t="s">
        <v>4</v>
      </c>
      <c r="E8" s="6">
        <v>0.35</v>
      </c>
      <c r="F8" t="s">
        <v>41</v>
      </c>
    </row>
    <row r="9" spans="4:6" ht="12.75">
      <c r="D9" t="s">
        <v>48</v>
      </c>
      <c r="E9" s="6">
        <v>-0.25</v>
      </c>
      <c r="F9" t="s">
        <v>40</v>
      </c>
    </row>
    <row r="10" spans="4:6" ht="12.75">
      <c r="D10" t="s">
        <v>49</v>
      </c>
      <c r="E10" s="6">
        <v>0.05</v>
      </c>
      <c r="F10" t="s">
        <v>41</v>
      </c>
    </row>
    <row r="11" ht="12.75">
      <c r="E11" s="6"/>
    </row>
    <row r="12" ht="12.75">
      <c r="E12" s="6"/>
    </row>
    <row r="13" ht="12.75">
      <c r="E13" s="6"/>
    </row>
    <row r="14" ht="12.75">
      <c r="E14" s="6"/>
    </row>
    <row r="15" ht="12.75">
      <c r="E15" s="6"/>
    </row>
    <row r="16" ht="12.75">
      <c r="E16" s="6"/>
    </row>
    <row r="17" ht="12.75">
      <c r="E17" s="6"/>
    </row>
    <row r="18" ht="12.75">
      <c r="E18" s="6"/>
    </row>
    <row r="19" ht="12.75">
      <c r="E19" s="6"/>
    </row>
    <row r="20" ht="12.75">
      <c r="E20" s="6"/>
    </row>
    <row r="22" spans="2:9" ht="15.75">
      <c r="B22" s="9" t="s">
        <v>63</v>
      </c>
      <c r="C22" s="9" t="s">
        <v>57</v>
      </c>
      <c r="D22" s="9" t="s">
        <v>58</v>
      </c>
      <c r="E22" s="9" t="s">
        <v>59</v>
      </c>
      <c r="F22" s="9" t="s">
        <v>62</v>
      </c>
      <c r="G22" s="10" t="s">
        <v>6</v>
      </c>
      <c r="H22" s="10" t="s">
        <v>7</v>
      </c>
      <c r="I22" s="10" t="s">
        <v>35</v>
      </c>
    </row>
    <row r="23" spans="2:9" ht="12.75">
      <c r="B23">
        <f>F23+I23</f>
        <v>10.00028853009741</v>
      </c>
      <c r="C23">
        <v>0</v>
      </c>
      <c r="D23">
        <v>0</v>
      </c>
      <c r="F23" s="6">
        <f aca="true" t="shared" si="0" ref="F23:F32">alpha+beta1*C23+beta2*D23</f>
        <v>10</v>
      </c>
      <c r="G23">
        <f ca="1">RAND()</f>
        <v>0.5115090886017244</v>
      </c>
      <c r="H23">
        <f>NORMSINV(G23)</f>
        <v>0.0288530097411399</v>
      </c>
      <c r="I23">
        <f aca="true" t="shared" si="1" ref="I23:I86">H23*sigma</f>
        <v>0.000288530097411399</v>
      </c>
    </row>
    <row r="24" spans="2:9" ht="12.75">
      <c r="B24">
        <f aca="true" t="shared" si="2" ref="B24:B88">F24+I24</f>
        <v>10.114996818244308</v>
      </c>
      <c r="C24">
        <v>1</v>
      </c>
      <c r="D24">
        <v>1</v>
      </c>
      <c r="F24" s="6">
        <f t="shared" si="0"/>
        <v>10.1</v>
      </c>
      <c r="G24">
        <f aca="true" ca="1" t="shared" si="3" ref="G24:G88">RAND()</f>
        <v>0.933151579561706</v>
      </c>
      <c r="H24">
        <f aca="true" t="shared" si="4" ref="H24:H87">NORMSINV(G24)</f>
        <v>1.4996818244308638</v>
      </c>
      <c r="I24">
        <f t="shared" si="1"/>
        <v>0.014996818244308638</v>
      </c>
    </row>
    <row r="25" spans="2:9" ht="12.75">
      <c r="B25">
        <f t="shared" si="2"/>
        <v>10.196664219959132</v>
      </c>
      <c r="C25">
        <v>2</v>
      </c>
      <c r="D25">
        <v>2</v>
      </c>
      <c r="F25" s="6">
        <f t="shared" si="0"/>
        <v>10.2</v>
      </c>
      <c r="G25">
        <f ca="1" t="shared" si="3"/>
        <v>0.36934900930921866</v>
      </c>
      <c r="H25">
        <f t="shared" si="4"/>
        <v>-0.33357800408670146</v>
      </c>
      <c r="I25">
        <f t="shared" si="1"/>
        <v>-0.0033357800408670146</v>
      </c>
    </row>
    <row r="26" spans="2:9" ht="12.75">
      <c r="B26">
        <f t="shared" si="2"/>
        <v>10.308245492189943</v>
      </c>
      <c r="C26">
        <v>3</v>
      </c>
      <c r="D26">
        <v>3</v>
      </c>
      <c r="F26" s="6">
        <f t="shared" si="0"/>
        <v>10.3</v>
      </c>
      <c r="G26">
        <f ca="1" t="shared" si="3"/>
        <v>0.7951862192095343</v>
      </c>
      <c r="H26">
        <f t="shared" si="4"/>
        <v>0.8245492189942663</v>
      </c>
      <c r="I26">
        <f t="shared" si="1"/>
        <v>0.008245492189942662</v>
      </c>
    </row>
    <row r="27" spans="2:9" ht="12.75">
      <c r="B27">
        <f t="shared" si="2"/>
        <v>10.391377941172976</v>
      </c>
      <c r="C27">
        <v>4</v>
      </c>
      <c r="D27">
        <v>4</v>
      </c>
      <c r="F27" s="6">
        <f t="shared" si="0"/>
        <v>10.4</v>
      </c>
      <c r="G27">
        <f ca="1" t="shared" si="3"/>
        <v>0.194287116544281</v>
      </c>
      <c r="H27">
        <f t="shared" si="4"/>
        <v>-0.8622058827023271</v>
      </c>
      <c r="I27">
        <f t="shared" si="1"/>
        <v>-0.008622058827023271</v>
      </c>
    </row>
    <row r="28" spans="2:9" ht="12.75">
      <c r="B28">
        <f t="shared" si="2"/>
        <v>10.492003789417081</v>
      </c>
      <c r="C28">
        <v>5</v>
      </c>
      <c r="D28">
        <v>5</v>
      </c>
      <c r="F28" s="6">
        <f t="shared" si="0"/>
        <v>10.5</v>
      </c>
      <c r="G28">
        <f ca="1" t="shared" si="3"/>
        <v>0.21196519143381498</v>
      </c>
      <c r="H28">
        <f t="shared" si="4"/>
        <v>-0.7996210582918144</v>
      </c>
      <c r="I28">
        <f t="shared" si="1"/>
        <v>-0.007996210582918144</v>
      </c>
    </row>
    <row r="29" spans="2:9" ht="12.75">
      <c r="B29">
        <f t="shared" si="2"/>
        <v>10.601602255095802</v>
      </c>
      <c r="C29">
        <v>6</v>
      </c>
      <c r="D29">
        <v>6</v>
      </c>
      <c r="F29" s="6">
        <f t="shared" si="0"/>
        <v>10.6</v>
      </c>
      <c r="G29">
        <f ca="1" t="shared" si="3"/>
        <v>0.5636482823772093</v>
      </c>
      <c r="H29">
        <f t="shared" si="4"/>
        <v>0.1602255095802993</v>
      </c>
      <c r="I29">
        <f t="shared" si="1"/>
        <v>0.001602255095802993</v>
      </c>
    </row>
    <row r="30" spans="2:9" ht="12.75">
      <c r="B30">
        <f t="shared" si="2"/>
        <v>10.711304778139244</v>
      </c>
      <c r="C30">
        <v>7</v>
      </c>
      <c r="D30">
        <v>7</v>
      </c>
      <c r="F30" s="6">
        <f t="shared" si="0"/>
        <v>10.7</v>
      </c>
      <c r="G30">
        <f ca="1" t="shared" si="3"/>
        <v>0.8708625290744083</v>
      </c>
      <c r="H30">
        <f t="shared" si="4"/>
        <v>1.1304778139245455</v>
      </c>
      <c r="I30">
        <f t="shared" si="1"/>
        <v>0.011304778139245455</v>
      </c>
    </row>
    <row r="31" spans="2:9" ht="12.75">
      <c r="B31">
        <f t="shared" si="2"/>
        <v>10.79225944124679</v>
      </c>
      <c r="C31">
        <v>8</v>
      </c>
      <c r="D31">
        <v>8</v>
      </c>
      <c r="F31" s="6">
        <f t="shared" si="0"/>
        <v>10.8</v>
      </c>
      <c r="G31">
        <f ca="1" t="shared" si="3"/>
        <v>0.21944887475491437</v>
      </c>
      <c r="H31">
        <f t="shared" si="4"/>
        <v>-0.7740558753211546</v>
      </c>
      <c r="I31">
        <f t="shared" si="1"/>
        <v>-0.007740558753211546</v>
      </c>
    </row>
    <row r="32" spans="2:9" ht="12.75">
      <c r="B32">
        <f t="shared" si="2"/>
        <v>10.920315133339916</v>
      </c>
      <c r="C32">
        <v>9</v>
      </c>
      <c r="D32">
        <v>9</v>
      </c>
      <c r="F32" s="6">
        <f t="shared" si="0"/>
        <v>10.9</v>
      </c>
      <c r="G32">
        <f ca="1" t="shared" si="3"/>
        <v>0.9788985258448308</v>
      </c>
      <c r="H32">
        <f t="shared" si="4"/>
        <v>2.031513333991584</v>
      </c>
      <c r="I32">
        <f t="shared" si="1"/>
        <v>0.02031513333991584</v>
      </c>
    </row>
    <row r="33" spans="2:9" ht="12.75">
      <c r="B33">
        <f t="shared" si="2"/>
        <v>10.679246043897466</v>
      </c>
      <c r="C33">
        <v>10</v>
      </c>
      <c r="D33">
        <v>10</v>
      </c>
      <c r="F33" s="6">
        <f>alpha+beta1*C33+beta2*9+beta2b*(D33-9)</f>
        <v>10.700000000000001</v>
      </c>
      <c r="G33">
        <f ca="1" t="shared" si="3"/>
        <v>0.018974942352867785</v>
      </c>
      <c r="H33">
        <f t="shared" si="4"/>
        <v>-2.075395610253546</v>
      </c>
      <c r="I33">
        <f t="shared" si="1"/>
        <v>-0.02075395610253546</v>
      </c>
    </row>
    <row r="34" spans="2:9" ht="12.75">
      <c r="B34">
        <f t="shared" si="2"/>
        <v>10.501847456739485</v>
      </c>
      <c r="C34">
        <v>11</v>
      </c>
      <c r="D34">
        <v>11</v>
      </c>
      <c r="F34" s="6">
        <f>alpha+beta1*C34+beta2*9+beta2b*(D34-9)</f>
        <v>10.5</v>
      </c>
      <c r="G34">
        <f ca="1" t="shared" si="3"/>
        <v>0.5732857399400553</v>
      </c>
      <c r="H34">
        <f t="shared" si="4"/>
        <v>0.1847456739485258</v>
      </c>
      <c r="I34">
        <f t="shared" si="1"/>
        <v>0.0018474567394852581</v>
      </c>
    </row>
    <row r="35" spans="2:9" ht="12.75">
      <c r="B35">
        <f t="shared" si="2"/>
        <v>10.299470082061456</v>
      </c>
      <c r="C35">
        <v>12</v>
      </c>
      <c r="D35">
        <v>12</v>
      </c>
      <c r="F35" s="6">
        <f>alpha+beta1*C35+beta2*9+beta2b*(D35-9)</f>
        <v>10.3</v>
      </c>
      <c r="G35">
        <f ca="1" t="shared" si="3"/>
        <v>0.47886922304186186</v>
      </c>
      <c r="H35">
        <f t="shared" si="4"/>
        <v>-0.05299179385447224</v>
      </c>
      <c r="I35">
        <f t="shared" si="1"/>
        <v>-0.0005299179385447224</v>
      </c>
    </row>
    <row r="36" spans="2:9" ht="12.75">
      <c r="B36">
        <f t="shared" si="2"/>
        <v>10.103341795800933</v>
      </c>
      <c r="C36">
        <v>13</v>
      </c>
      <c r="D36">
        <v>13</v>
      </c>
      <c r="F36" s="6">
        <f>alpha+beta1*C36+beta2*9+beta2b*(D36-9)</f>
        <v>10.1</v>
      </c>
      <c r="G36">
        <f ca="1" t="shared" si="3"/>
        <v>0.6308779740752568</v>
      </c>
      <c r="H36">
        <f t="shared" si="4"/>
        <v>0.33417958009328397</v>
      </c>
      <c r="I36">
        <f t="shared" si="1"/>
        <v>0.00334179580093284</v>
      </c>
    </row>
    <row r="37" spans="2:9" ht="12.75">
      <c r="B37">
        <f t="shared" si="2"/>
        <v>9.915851704200366</v>
      </c>
      <c r="C37">
        <v>14</v>
      </c>
      <c r="D37">
        <v>14</v>
      </c>
      <c r="F37" s="6">
        <f>alpha+beta1*C37+beta2*9+beta2b*(D37-9)</f>
        <v>9.9</v>
      </c>
      <c r="G37">
        <f ca="1" t="shared" si="3"/>
        <v>0.943536190368848</v>
      </c>
      <c r="H37">
        <f t="shared" si="4"/>
        <v>1.5851704200365138</v>
      </c>
      <c r="I37">
        <f t="shared" si="1"/>
        <v>0.01585170420036514</v>
      </c>
    </row>
    <row r="38" spans="2:9" ht="12.75">
      <c r="B38">
        <f t="shared" si="2"/>
        <v>10.332241419272293</v>
      </c>
      <c r="C38">
        <v>0</v>
      </c>
      <c r="D38">
        <v>1</v>
      </c>
      <c r="F38" s="6">
        <f aca="true" t="shared" si="5" ref="F38:F46">alpha+beta1*C38+beta2*D38</f>
        <v>10.35</v>
      </c>
      <c r="G38">
        <f ca="1" t="shared" si="3"/>
        <v>0.03787815652690485</v>
      </c>
      <c r="H38">
        <f t="shared" si="4"/>
        <v>-1.7758580727707405</v>
      </c>
      <c r="I38">
        <f t="shared" si="1"/>
        <v>-0.017758580727707404</v>
      </c>
    </row>
    <row r="39" spans="2:9" ht="12.75">
      <c r="B39">
        <f t="shared" si="2"/>
        <v>10.458015103897399</v>
      </c>
      <c r="C39">
        <v>1</v>
      </c>
      <c r="D39">
        <v>2</v>
      </c>
      <c r="F39" s="6">
        <f t="shared" si="5"/>
        <v>10.45</v>
      </c>
      <c r="G39">
        <f ca="1" t="shared" si="3"/>
        <v>0.7885818841591901</v>
      </c>
      <c r="H39">
        <f t="shared" si="4"/>
        <v>0.8015103897399734</v>
      </c>
      <c r="I39">
        <f t="shared" si="1"/>
        <v>0.008015103897399734</v>
      </c>
    </row>
    <row r="40" spans="2:9" ht="12.75">
      <c r="B40">
        <f t="shared" si="2"/>
        <v>10.536487238594226</v>
      </c>
      <c r="C40">
        <v>2</v>
      </c>
      <c r="D40">
        <v>3</v>
      </c>
      <c r="F40" s="6">
        <f t="shared" si="5"/>
        <v>10.55</v>
      </c>
      <c r="G40">
        <f ca="1" t="shared" si="3"/>
        <v>0.08830349602283505</v>
      </c>
      <c r="H40">
        <f t="shared" si="4"/>
        <v>-1.3512761405775238</v>
      </c>
      <c r="I40">
        <f t="shared" si="1"/>
        <v>-0.013512761405775238</v>
      </c>
    </row>
    <row r="41" spans="2:9" ht="12.75">
      <c r="B41">
        <f t="shared" si="2"/>
        <v>10.646801217740384</v>
      </c>
      <c r="C41">
        <v>3</v>
      </c>
      <c r="D41">
        <v>4</v>
      </c>
      <c r="F41" s="6">
        <f t="shared" si="5"/>
        <v>10.65</v>
      </c>
      <c r="G41">
        <f ca="1" t="shared" si="3"/>
        <v>0.3745303222537171</v>
      </c>
      <c r="H41">
        <f t="shared" si="4"/>
        <v>-0.3198782259616132</v>
      </c>
      <c r="I41">
        <f t="shared" si="1"/>
        <v>-0.003198782259616132</v>
      </c>
    </row>
    <row r="42" spans="2:9" ht="12.75">
      <c r="B42">
        <f t="shared" si="2"/>
        <v>10.72814062443317</v>
      </c>
      <c r="C42">
        <v>4</v>
      </c>
      <c r="D42">
        <v>5</v>
      </c>
      <c r="F42" s="6">
        <f t="shared" si="5"/>
        <v>10.75</v>
      </c>
      <c r="G42">
        <f ca="1" t="shared" si="3"/>
        <v>0.014410087035565233</v>
      </c>
      <c r="H42">
        <f t="shared" si="4"/>
        <v>-2.1859375566829913</v>
      </c>
      <c r="I42">
        <f t="shared" si="1"/>
        <v>-0.021859375566829913</v>
      </c>
    </row>
    <row r="43" spans="2:9" ht="12.75">
      <c r="B43">
        <f t="shared" si="2"/>
        <v>10.847744203052738</v>
      </c>
      <c r="C43">
        <v>5</v>
      </c>
      <c r="D43">
        <v>6</v>
      </c>
      <c r="F43" s="6">
        <f t="shared" si="5"/>
        <v>10.85</v>
      </c>
      <c r="G43">
        <f ca="1" t="shared" si="3"/>
        <v>0.4107641675339055</v>
      </c>
      <c r="H43">
        <f t="shared" si="4"/>
        <v>-0.2255796947261745</v>
      </c>
      <c r="I43">
        <f t="shared" si="1"/>
        <v>-0.002255796947261745</v>
      </c>
    </row>
    <row r="44" spans="2:9" ht="12.75">
      <c r="B44">
        <f t="shared" si="2"/>
        <v>10.965026180773343</v>
      </c>
      <c r="C44">
        <v>6</v>
      </c>
      <c r="D44">
        <v>7</v>
      </c>
      <c r="F44" s="6">
        <f t="shared" si="5"/>
        <v>10.95</v>
      </c>
      <c r="G44">
        <f ca="1" t="shared" si="3"/>
        <v>0.9335312204801027</v>
      </c>
      <c r="H44">
        <f t="shared" si="4"/>
        <v>1.5026180773343856</v>
      </c>
      <c r="I44">
        <f t="shared" si="1"/>
        <v>0.015026180773343856</v>
      </c>
    </row>
    <row r="45" spans="2:9" ht="12.75">
      <c r="B45">
        <f t="shared" si="2"/>
        <v>11.037908305516256</v>
      </c>
      <c r="C45">
        <v>7</v>
      </c>
      <c r="D45">
        <v>8</v>
      </c>
      <c r="F45" s="6">
        <f t="shared" si="5"/>
        <v>11.05</v>
      </c>
      <c r="G45">
        <f ca="1" t="shared" si="3"/>
        <v>0.11329887628649704</v>
      </c>
      <c r="H45">
        <f t="shared" si="4"/>
        <v>-1.20916944837453</v>
      </c>
      <c r="I45">
        <f t="shared" si="1"/>
        <v>-0.0120916944837453</v>
      </c>
    </row>
    <row r="46" spans="2:9" ht="12.75">
      <c r="B46">
        <f t="shared" si="2"/>
        <v>11.149008880529273</v>
      </c>
      <c r="C46">
        <v>8</v>
      </c>
      <c r="D46">
        <v>9</v>
      </c>
      <c r="F46" s="6">
        <f t="shared" si="5"/>
        <v>11.15</v>
      </c>
      <c r="G46">
        <f ca="1" t="shared" si="3"/>
        <v>0.46052469320149036</v>
      </c>
      <c r="H46">
        <f t="shared" si="4"/>
        <v>-0.09911194707266446</v>
      </c>
      <c r="I46">
        <f t="shared" si="1"/>
        <v>-0.0009911194707266447</v>
      </c>
    </row>
    <row r="47" spans="2:9" ht="12.75">
      <c r="B47">
        <f t="shared" si="2"/>
        <v>10.970411377209164</v>
      </c>
      <c r="C47">
        <v>9</v>
      </c>
      <c r="D47">
        <v>10</v>
      </c>
      <c r="F47" s="6">
        <f>alpha+beta1*C47+beta2*9+beta2b*(D47-9)</f>
        <v>10.950000000000001</v>
      </c>
      <c r="G47">
        <f ca="1" t="shared" si="3"/>
        <v>0.9793814300231043</v>
      </c>
      <c r="H47">
        <f t="shared" si="4"/>
        <v>2.0411377209162467</v>
      </c>
      <c r="I47">
        <f t="shared" si="1"/>
        <v>0.020411377209162467</v>
      </c>
    </row>
    <row r="48" spans="2:9" ht="12.75">
      <c r="B48">
        <f t="shared" si="2"/>
        <v>10.753543229443183</v>
      </c>
      <c r="C48">
        <v>10</v>
      </c>
      <c r="D48">
        <v>11</v>
      </c>
      <c r="F48" s="6">
        <f>alpha+beta1*C48+beta2*9+beta2b*(D48-9)</f>
        <v>10.75</v>
      </c>
      <c r="G48">
        <f ca="1" t="shared" si="3"/>
        <v>0.6384515626973484</v>
      </c>
      <c r="H48">
        <f t="shared" si="4"/>
        <v>0.3543229443183399</v>
      </c>
      <c r="I48">
        <f t="shared" si="1"/>
        <v>0.003543229443183399</v>
      </c>
    </row>
    <row r="49" spans="2:9" ht="12.75">
      <c r="B49">
        <f t="shared" si="2"/>
        <v>10.553197232533805</v>
      </c>
      <c r="C49">
        <v>11</v>
      </c>
      <c r="D49">
        <v>12</v>
      </c>
      <c r="F49" s="6">
        <f>alpha+beta1*C49+beta2*9+beta2b*(D49-9)</f>
        <v>10.55</v>
      </c>
      <c r="G49">
        <f ca="1" t="shared" si="3"/>
        <v>0.6254109346629679</v>
      </c>
      <c r="H49">
        <f t="shared" si="4"/>
        <v>0.31972325338039</v>
      </c>
      <c r="I49">
        <f t="shared" si="1"/>
        <v>0.0031972325338039</v>
      </c>
    </row>
    <row r="50" spans="2:9" ht="12.75">
      <c r="B50">
        <f t="shared" si="2"/>
        <v>10.342753211202997</v>
      </c>
      <c r="C50">
        <v>12</v>
      </c>
      <c r="D50">
        <v>13</v>
      </c>
      <c r="F50" s="6">
        <f>alpha+beta1*C50+beta2*9+beta2b*(D50-9)</f>
        <v>10.35</v>
      </c>
      <c r="G50">
        <f ca="1" t="shared" si="3"/>
        <v>0.2343245274893322</v>
      </c>
      <c r="H50">
        <f t="shared" si="4"/>
        <v>-0.7246788797002988</v>
      </c>
      <c r="I50">
        <f t="shared" si="1"/>
        <v>-0.007246788797002988</v>
      </c>
    </row>
    <row r="51" spans="2:9" ht="12.75">
      <c r="B51">
        <f t="shared" si="2"/>
        <v>10.13314020395205</v>
      </c>
      <c r="C51">
        <v>13</v>
      </c>
      <c r="D51">
        <v>14</v>
      </c>
      <c r="F51" s="6">
        <f>alpha+beta1*C51+beta2*9+beta2b*(D51-9)</f>
        <v>10.15</v>
      </c>
      <c r="G51">
        <f ca="1" t="shared" si="3"/>
        <v>0.04589986387074685</v>
      </c>
      <c r="H51">
        <f t="shared" si="4"/>
        <v>-1.6859796047949538</v>
      </c>
      <c r="I51">
        <f t="shared" si="1"/>
        <v>-0.01685979604794954</v>
      </c>
    </row>
    <row r="52" spans="2:9" ht="12.75">
      <c r="B52">
        <f t="shared" si="2"/>
        <v>10.694193589431514</v>
      </c>
      <c r="C52">
        <v>0</v>
      </c>
      <c r="D52">
        <v>2</v>
      </c>
      <c r="F52" s="6">
        <f aca="true" t="shared" si="6" ref="F52:F59">alpha+beta1*C52+beta2*D52</f>
        <v>10.7</v>
      </c>
      <c r="G52">
        <f ca="1" t="shared" si="3"/>
        <v>0.2807411975801506</v>
      </c>
      <c r="H52">
        <f t="shared" si="4"/>
        <v>-0.5806410568486142</v>
      </c>
      <c r="I52">
        <f t="shared" si="1"/>
        <v>-0.005806410568486142</v>
      </c>
    </row>
    <row r="53" spans="2:9" ht="12.75">
      <c r="B53">
        <f t="shared" si="2"/>
        <v>10.810145084093834</v>
      </c>
      <c r="C53">
        <v>1</v>
      </c>
      <c r="D53">
        <v>3</v>
      </c>
      <c r="F53" s="6">
        <f t="shared" si="6"/>
        <v>10.8</v>
      </c>
      <c r="G53">
        <f ca="1" t="shared" si="3"/>
        <v>0.844829890603569</v>
      </c>
      <c r="H53">
        <f t="shared" si="4"/>
        <v>1.0145084093834527</v>
      </c>
      <c r="I53">
        <f t="shared" si="1"/>
        <v>0.010145084093834527</v>
      </c>
    </row>
    <row r="54" spans="2:9" ht="12.75">
      <c r="B54">
        <f t="shared" si="2"/>
        <v>10.900285008065865</v>
      </c>
      <c r="C54">
        <v>2</v>
      </c>
      <c r="D54">
        <v>4</v>
      </c>
      <c r="F54" s="6">
        <f t="shared" si="6"/>
        <v>10.9</v>
      </c>
      <c r="G54">
        <f ca="1" t="shared" si="3"/>
        <v>0.5113686376356124</v>
      </c>
      <c r="H54">
        <f t="shared" si="4"/>
        <v>0.028500806586451127</v>
      </c>
      <c r="I54">
        <f t="shared" si="1"/>
        <v>0.0002850080658645113</v>
      </c>
    </row>
    <row r="55" spans="2:9" ht="12.75">
      <c r="B55">
        <f t="shared" si="2"/>
        <v>10.989119332195337</v>
      </c>
      <c r="C55">
        <v>3</v>
      </c>
      <c r="D55">
        <v>5</v>
      </c>
      <c r="F55" s="6">
        <f t="shared" si="6"/>
        <v>11</v>
      </c>
      <c r="G55">
        <f ca="1" t="shared" si="3"/>
        <v>0.13828281378367957</v>
      </c>
      <c r="H55">
        <f t="shared" si="4"/>
        <v>-1.0880667804664221</v>
      </c>
      <c r="I55">
        <f t="shared" si="1"/>
        <v>-0.01088066780466422</v>
      </c>
    </row>
    <row r="56" spans="2:9" ht="12.75">
      <c r="B56">
        <f t="shared" si="2"/>
        <v>11.100046369665275</v>
      </c>
      <c r="C56">
        <v>4</v>
      </c>
      <c r="D56">
        <v>6</v>
      </c>
      <c r="F56" s="6">
        <f t="shared" si="6"/>
        <v>11.1</v>
      </c>
      <c r="G56">
        <f ca="1" t="shared" si="3"/>
        <v>0.501849875371474</v>
      </c>
      <c r="H56">
        <f t="shared" si="4"/>
        <v>0.004636966527550383</v>
      </c>
      <c r="I56">
        <f t="shared" si="1"/>
        <v>4.636966527550383E-05</v>
      </c>
    </row>
    <row r="57" spans="2:9" ht="12.75">
      <c r="B57">
        <f t="shared" si="2"/>
        <v>11.196786152930732</v>
      </c>
      <c r="C57">
        <v>5</v>
      </c>
      <c r="D57">
        <v>7</v>
      </c>
      <c r="F57" s="6">
        <f t="shared" si="6"/>
        <v>11.2</v>
      </c>
      <c r="G57">
        <f ca="1" t="shared" si="3"/>
        <v>0.37395943551348076</v>
      </c>
      <c r="H57">
        <f t="shared" si="4"/>
        <v>-0.32138470692671706</v>
      </c>
      <c r="I57">
        <f t="shared" si="1"/>
        <v>-0.0032138470692671707</v>
      </c>
    </row>
    <row r="58" spans="2:9" ht="12.75">
      <c r="B58">
        <f t="shared" si="2"/>
        <v>11.304644378893942</v>
      </c>
      <c r="C58">
        <v>6</v>
      </c>
      <c r="D58">
        <v>8</v>
      </c>
      <c r="F58" s="6">
        <f t="shared" si="6"/>
        <v>11.3</v>
      </c>
      <c r="G58">
        <f ca="1" t="shared" si="3"/>
        <v>0.6788329753437008</v>
      </c>
      <c r="H58">
        <f t="shared" si="4"/>
        <v>0.46443788939406794</v>
      </c>
      <c r="I58">
        <f t="shared" si="1"/>
        <v>0.0046443788939406795</v>
      </c>
    </row>
    <row r="59" spans="2:9" ht="12.75">
      <c r="B59">
        <f t="shared" si="2"/>
        <v>11.397776259299837</v>
      </c>
      <c r="C59">
        <v>7</v>
      </c>
      <c r="D59">
        <v>9</v>
      </c>
      <c r="F59" s="6">
        <f t="shared" si="6"/>
        <v>11.4</v>
      </c>
      <c r="G59">
        <f ca="1" t="shared" si="3"/>
        <v>0.41201134781344817</v>
      </c>
      <c r="H59">
        <f t="shared" si="4"/>
        <v>-0.22237407001627618</v>
      </c>
      <c r="I59">
        <f t="shared" si="1"/>
        <v>-0.002223740700162762</v>
      </c>
    </row>
    <row r="60" spans="2:9" ht="12.75">
      <c r="B60">
        <f t="shared" si="2"/>
        <v>11.197546614230857</v>
      </c>
      <c r="C60">
        <v>8</v>
      </c>
      <c r="D60">
        <v>10</v>
      </c>
      <c r="F60" s="6">
        <f>alpha+beta1*C60+beta2*9+beta2b*(D60-9)</f>
        <v>11.200000000000001</v>
      </c>
      <c r="G60">
        <f ca="1" t="shared" si="3"/>
        <v>0.403097142110588</v>
      </c>
      <c r="H60">
        <f t="shared" si="4"/>
        <v>-0.24533857691440403</v>
      </c>
      <c r="I60">
        <f t="shared" si="1"/>
        <v>-0.0024533857691440403</v>
      </c>
    </row>
    <row r="61" spans="2:9" ht="12.75">
      <c r="B61">
        <f t="shared" si="2"/>
        <v>10.990593044353398</v>
      </c>
      <c r="C61">
        <v>9</v>
      </c>
      <c r="D61">
        <v>11</v>
      </c>
      <c r="F61" s="6">
        <f>alpha+beta1*C61+beta2*9+beta2b*(D61-9)</f>
        <v>11</v>
      </c>
      <c r="G61">
        <f ca="1" t="shared" si="3"/>
        <v>0.17343044629076432</v>
      </c>
      <c r="H61">
        <f t="shared" si="4"/>
        <v>-0.9406955646601316</v>
      </c>
      <c r="I61">
        <f t="shared" si="1"/>
        <v>-0.009406955646601316</v>
      </c>
    </row>
    <row r="62" spans="2:9" ht="12.75">
      <c r="B62">
        <f t="shared" si="2"/>
        <v>10.8008035464528</v>
      </c>
      <c r="C62">
        <v>10</v>
      </c>
      <c r="D62">
        <v>12</v>
      </c>
      <c r="F62" s="6">
        <f>alpha+beta1*C62+beta2*9+beta2b*(D62-9)</f>
        <v>10.8</v>
      </c>
      <c r="G62">
        <f ca="1" t="shared" si="3"/>
        <v>0.5320224009851704</v>
      </c>
      <c r="H62">
        <f t="shared" si="4"/>
        <v>0.08035464527997727</v>
      </c>
      <c r="I62">
        <f t="shared" si="1"/>
        <v>0.0008035464527997726</v>
      </c>
    </row>
    <row r="63" spans="2:9" ht="12.75">
      <c r="B63">
        <f t="shared" si="2"/>
        <v>10.596937031577383</v>
      </c>
      <c r="C63">
        <v>11</v>
      </c>
      <c r="D63">
        <v>13</v>
      </c>
      <c r="F63" s="6">
        <f>alpha+beta1*C63+beta2*9+beta2b*(D63-9)</f>
        <v>10.6</v>
      </c>
      <c r="G63">
        <f ca="1" t="shared" si="3"/>
        <v>0.3796893216334085</v>
      </c>
      <c r="H63">
        <f t="shared" si="4"/>
        <v>-0.3062968422615864</v>
      </c>
      <c r="I63">
        <f t="shared" si="1"/>
        <v>-0.003062968422615864</v>
      </c>
    </row>
    <row r="64" spans="2:9" ht="12.75">
      <c r="B64">
        <f t="shared" si="2"/>
        <v>10.40369108202904</v>
      </c>
      <c r="C64">
        <v>12</v>
      </c>
      <c r="D64">
        <v>14</v>
      </c>
      <c r="F64" s="6">
        <f>alpha+beta1*C64+beta2*9+beta2b*(D64-9)</f>
        <v>10.4</v>
      </c>
      <c r="G64">
        <f ca="1" t="shared" si="3"/>
        <v>0.6439764625158804</v>
      </c>
      <c r="H64">
        <f t="shared" si="4"/>
        <v>0.3691082029039744</v>
      </c>
      <c r="I64">
        <f t="shared" si="1"/>
        <v>0.003691082029039744</v>
      </c>
    </row>
    <row r="65" spans="2:9" ht="12.75">
      <c r="B65">
        <f t="shared" si="2"/>
        <v>11.067193086944163</v>
      </c>
      <c r="C65">
        <v>0</v>
      </c>
      <c r="D65">
        <v>3</v>
      </c>
      <c r="F65" s="6">
        <f aca="true" t="shared" si="7" ref="F65:F71">alpha+beta1*C65+beta2*D65</f>
        <v>11.05</v>
      </c>
      <c r="G65">
        <f ca="1" t="shared" si="3"/>
        <v>0.9572209111685144</v>
      </c>
      <c r="H65">
        <f t="shared" si="4"/>
        <v>1.7193086944162252</v>
      </c>
      <c r="I65">
        <f t="shared" si="1"/>
        <v>0.01719308694416225</v>
      </c>
    </row>
    <row r="66" spans="2:9" ht="12.75">
      <c r="B66">
        <f t="shared" si="2"/>
        <v>11.14215046581198</v>
      </c>
      <c r="C66">
        <v>1</v>
      </c>
      <c r="D66">
        <v>4</v>
      </c>
      <c r="F66" s="6">
        <f t="shared" si="7"/>
        <v>11.15</v>
      </c>
      <c r="G66">
        <f ca="1" t="shared" si="3"/>
        <v>0.21624044009613375</v>
      </c>
      <c r="H66">
        <f t="shared" si="4"/>
        <v>-0.7849534188019398</v>
      </c>
      <c r="I66">
        <f t="shared" si="1"/>
        <v>-0.007849534188019399</v>
      </c>
    </row>
    <row r="67" spans="2:9" ht="12.75">
      <c r="B67">
        <f t="shared" si="2"/>
        <v>11.25386000091896</v>
      </c>
      <c r="C67">
        <v>2</v>
      </c>
      <c r="D67">
        <v>5</v>
      </c>
      <c r="F67" s="6">
        <f t="shared" si="7"/>
        <v>11.25</v>
      </c>
      <c r="G67">
        <f ca="1" t="shared" si="3"/>
        <v>0.6502516996267256</v>
      </c>
      <c r="H67">
        <f t="shared" si="4"/>
        <v>0.38600009189601836</v>
      </c>
      <c r="I67">
        <f t="shared" si="1"/>
        <v>0.0038600009189601837</v>
      </c>
    </row>
    <row r="68" spans="2:9" ht="12.75">
      <c r="B68">
        <f t="shared" si="2"/>
        <v>11.342684739156539</v>
      </c>
      <c r="C68">
        <v>3</v>
      </c>
      <c r="D68">
        <v>6</v>
      </c>
      <c r="F68" s="6">
        <f t="shared" si="7"/>
        <v>11.35</v>
      </c>
      <c r="G68">
        <f ca="1" t="shared" si="3"/>
        <v>0.23222893898102193</v>
      </c>
      <c r="H68">
        <f t="shared" si="4"/>
        <v>-0.7315260843460345</v>
      </c>
      <c r="I68">
        <f t="shared" si="1"/>
        <v>-0.0073152608434603455</v>
      </c>
    </row>
    <row r="69" spans="2:9" ht="12.75">
      <c r="B69">
        <f t="shared" si="2"/>
        <v>11.45538703818914</v>
      </c>
      <c r="C69">
        <v>4</v>
      </c>
      <c r="D69">
        <v>7</v>
      </c>
      <c r="F69" s="6">
        <f t="shared" si="7"/>
        <v>11.45</v>
      </c>
      <c r="G69">
        <f ca="1" t="shared" si="3"/>
        <v>0.7049543808840835</v>
      </c>
      <c r="H69">
        <f t="shared" si="4"/>
        <v>0.5387038189141156</v>
      </c>
      <c r="I69">
        <f t="shared" si="1"/>
        <v>0.005387038189141156</v>
      </c>
    </row>
    <row r="70" spans="2:9" ht="12.75">
      <c r="B70">
        <f t="shared" si="2"/>
        <v>11.564769890665577</v>
      </c>
      <c r="C70">
        <v>5</v>
      </c>
      <c r="D70">
        <v>8</v>
      </c>
      <c r="F70" s="6">
        <f t="shared" si="7"/>
        <v>11.55</v>
      </c>
      <c r="G70">
        <f ca="1" t="shared" si="3"/>
        <v>0.9301607159570433</v>
      </c>
      <c r="H70">
        <f t="shared" si="4"/>
        <v>1.47698906655756</v>
      </c>
      <c r="I70">
        <f t="shared" si="1"/>
        <v>0.0147698906655756</v>
      </c>
    </row>
    <row r="71" spans="2:9" ht="12.75">
      <c r="B71">
        <f t="shared" si="2"/>
        <v>11.647250048922826</v>
      </c>
      <c r="C71">
        <v>6</v>
      </c>
      <c r="D71">
        <v>9</v>
      </c>
      <c r="F71" s="6">
        <f t="shared" si="7"/>
        <v>11.65</v>
      </c>
      <c r="G71">
        <f ca="1" t="shared" si="3"/>
        <v>0.39165999847097477</v>
      </c>
      <c r="H71">
        <f t="shared" si="4"/>
        <v>-0.2749951077174677</v>
      </c>
      <c r="I71">
        <f t="shared" si="1"/>
        <v>-0.0027499510771746773</v>
      </c>
    </row>
    <row r="72" spans="2:9" ht="12.75">
      <c r="B72">
        <f t="shared" si="2"/>
        <v>11.429881506660246</v>
      </c>
      <c r="C72">
        <v>7</v>
      </c>
      <c r="D72">
        <v>10</v>
      </c>
      <c r="F72" s="6">
        <f>alpha+beta1*C72+beta2*9+beta2b*(D72-9)</f>
        <v>11.450000000000001</v>
      </c>
      <c r="G72">
        <f ca="1" t="shared" si="3"/>
        <v>0.022117910824715814</v>
      </c>
      <c r="H72">
        <f t="shared" si="4"/>
        <v>-2.0118493339755608</v>
      </c>
      <c r="I72">
        <f t="shared" si="1"/>
        <v>-0.020118493339755607</v>
      </c>
    </row>
    <row r="73" spans="2:9" ht="12.75">
      <c r="B73">
        <f t="shared" si="2"/>
        <v>11.256807523484452</v>
      </c>
      <c r="C73">
        <v>8</v>
      </c>
      <c r="D73">
        <v>11</v>
      </c>
      <c r="F73" s="6">
        <f>alpha+beta1*C73+beta2*9+beta2b*(D73-9)</f>
        <v>11.25</v>
      </c>
      <c r="G73">
        <f ca="1" t="shared" si="3"/>
        <v>0.7519858967880959</v>
      </c>
      <c r="H73">
        <f t="shared" si="4"/>
        <v>0.6807523484453084</v>
      </c>
      <c r="I73">
        <f t="shared" si="1"/>
        <v>0.006807523484453085</v>
      </c>
    </row>
    <row r="74" spans="2:9" ht="12.75">
      <c r="B74">
        <f t="shared" si="2"/>
        <v>11.040511282211536</v>
      </c>
      <c r="C74">
        <v>9</v>
      </c>
      <c r="D74">
        <v>12</v>
      </c>
      <c r="F74" s="6">
        <f>alpha+beta1*C74+beta2*9+beta2b*(D74-9)</f>
        <v>11.05</v>
      </c>
      <c r="G74">
        <f ca="1" t="shared" si="3"/>
        <v>0.1713429147133123</v>
      </c>
      <c r="H74">
        <f t="shared" si="4"/>
        <v>-0.9488717788464625</v>
      </c>
      <c r="I74">
        <f t="shared" si="1"/>
        <v>-0.009488717788464624</v>
      </c>
    </row>
    <row r="75" spans="2:9" ht="12.75">
      <c r="B75">
        <f t="shared" si="2"/>
        <v>10.841375617350614</v>
      </c>
      <c r="C75">
        <v>10</v>
      </c>
      <c r="D75">
        <v>13</v>
      </c>
      <c r="F75" s="6">
        <f>alpha+beta1*C75+beta2*9+beta2b*(D75-9)</f>
        <v>10.85</v>
      </c>
      <c r="G75">
        <f ca="1" t="shared" si="3"/>
        <v>0.19422319570878788</v>
      </c>
      <c r="H75">
        <f t="shared" si="4"/>
        <v>-0.8624382649384879</v>
      </c>
      <c r="I75">
        <f t="shared" si="1"/>
        <v>-0.008624382649384879</v>
      </c>
    </row>
    <row r="76" spans="2:9" ht="12.75">
      <c r="B76">
        <f t="shared" si="2"/>
        <v>10.663795020251854</v>
      </c>
      <c r="C76">
        <v>11</v>
      </c>
      <c r="D76">
        <v>14</v>
      </c>
      <c r="F76" s="6">
        <f>alpha+beta1*C76+beta2*9+beta2b*(D76-9)</f>
        <v>10.65</v>
      </c>
      <c r="G76">
        <f ca="1" t="shared" si="3"/>
        <v>0.9161299888711545</v>
      </c>
      <c r="H76">
        <f t="shared" si="4"/>
        <v>1.379502025185293</v>
      </c>
      <c r="I76">
        <f t="shared" si="1"/>
        <v>0.01379502025185293</v>
      </c>
    </row>
    <row r="77" spans="2:9" ht="12.75">
      <c r="B77">
        <f t="shared" si="2"/>
        <v>11.39744543781078</v>
      </c>
      <c r="C77">
        <v>0</v>
      </c>
      <c r="D77">
        <v>4</v>
      </c>
      <c r="F77" s="6">
        <f aca="true" t="shared" si="8" ref="F77:F82">alpha+beta1*C77+beta2*D77</f>
        <v>11.4</v>
      </c>
      <c r="G77">
        <f ca="1" t="shared" si="3"/>
        <v>0.39918537712926927</v>
      </c>
      <c r="H77">
        <f t="shared" si="4"/>
        <v>-0.255456218922007</v>
      </c>
      <c r="I77">
        <f t="shared" si="1"/>
        <v>-0.00255456218922007</v>
      </c>
    </row>
    <row r="78" spans="2:9" ht="12.75">
      <c r="B78">
        <f t="shared" si="2"/>
        <v>11.486896353012641</v>
      </c>
      <c r="C78">
        <v>1</v>
      </c>
      <c r="D78">
        <v>5</v>
      </c>
      <c r="F78" s="6">
        <f t="shared" si="8"/>
        <v>11.5</v>
      </c>
      <c r="G78">
        <f ca="1" t="shared" si="3"/>
        <v>0.09503624492016627</v>
      </c>
      <c r="H78">
        <f t="shared" si="4"/>
        <v>-1.3103646987359219</v>
      </c>
      <c r="I78">
        <f t="shared" si="1"/>
        <v>-0.013103646987359219</v>
      </c>
    </row>
    <row r="79" spans="2:9" ht="12.75">
      <c r="B79">
        <f t="shared" si="2"/>
        <v>11.602628049601565</v>
      </c>
      <c r="C79">
        <v>2</v>
      </c>
      <c r="D79">
        <v>6</v>
      </c>
      <c r="F79" s="6">
        <f t="shared" si="8"/>
        <v>11.6</v>
      </c>
      <c r="G79">
        <f ca="1" t="shared" si="3"/>
        <v>0.6036495438810077</v>
      </c>
      <c r="H79">
        <f t="shared" si="4"/>
        <v>0.26280496015651367</v>
      </c>
      <c r="I79">
        <f t="shared" si="1"/>
        <v>0.0026280496015651366</v>
      </c>
    </row>
    <row r="80" spans="2:9" ht="12.75">
      <c r="B80">
        <f t="shared" si="2"/>
        <v>11.710493031906022</v>
      </c>
      <c r="C80">
        <v>3</v>
      </c>
      <c r="D80">
        <v>7</v>
      </c>
      <c r="F80" s="6">
        <f t="shared" si="8"/>
        <v>11.7</v>
      </c>
      <c r="G80">
        <f ca="1" t="shared" si="3"/>
        <v>0.8529807009874819</v>
      </c>
      <c r="H80">
        <f t="shared" si="4"/>
        <v>1.0493031906023367</v>
      </c>
      <c r="I80">
        <f t="shared" si="1"/>
        <v>0.010493031906023367</v>
      </c>
    </row>
    <row r="81" spans="2:9" ht="12.75">
      <c r="B81">
        <f t="shared" si="2"/>
        <v>11.785379175312203</v>
      </c>
      <c r="C81">
        <v>4</v>
      </c>
      <c r="D81">
        <v>8</v>
      </c>
      <c r="F81" s="6">
        <f t="shared" si="8"/>
        <v>11.8</v>
      </c>
      <c r="G81">
        <f ca="1" t="shared" si="3"/>
        <v>0.07185930610846913</v>
      </c>
      <c r="H81">
        <f t="shared" si="4"/>
        <v>-1.462082468779863</v>
      </c>
      <c r="I81">
        <f t="shared" si="1"/>
        <v>-0.01462082468779863</v>
      </c>
    </row>
    <row r="82" spans="2:9" ht="12.75">
      <c r="B82">
        <f t="shared" si="2"/>
        <v>11.911709948541974</v>
      </c>
      <c r="C82">
        <v>5</v>
      </c>
      <c r="D82">
        <v>9</v>
      </c>
      <c r="F82" s="6">
        <f t="shared" si="8"/>
        <v>11.9</v>
      </c>
      <c r="G82">
        <f ca="1" t="shared" si="3"/>
        <v>0.879199577227116</v>
      </c>
      <c r="H82">
        <f t="shared" si="4"/>
        <v>1.1709948541973434</v>
      </c>
      <c r="I82">
        <f t="shared" si="1"/>
        <v>0.011709948541973434</v>
      </c>
    </row>
    <row r="83" spans="2:9" ht="12.75">
      <c r="B83">
        <f t="shared" si="2"/>
        <v>11.710653467183898</v>
      </c>
      <c r="C83">
        <v>6</v>
      </c>
      <c r="D83">
        <v>10</v>
      </c>
      <c r="F83" s="6">
        <f>alpha+beta1*C83+beta2*9+beta2b*(D83-9)</f>
        <v>11.700000000000001</v>
      </c>
      <c r="G83">
        <f ca="1" t="shared" si="3"/>
        <v>0.8566404706693174</v>
      </c>
      <c r="H83">
        <f t="shared" si="4"/>
        <v>1.0653467183897125</v>
      </c>
      <c r="I83">
        <f t="shared" si="1"/>
        <v>0.010653467183897125</v>
      </c>
    </row>
    <row r="84" spans="2:9" ht="12.75">
      <c r="B84">
        <f t="shared" si="2"/>
        <v>11.508093440561206</v>
      </c>
      <c r="C84">
        <v>7</v>
      </c>
      <c r="D84">
        <v>11</v>
      </c>
      <c r="F84" s="6">
        <f>alpha+beta1*C84+beta2*9+beta2b*(D84-9)</f>
        <v>11.5</v>
      </c>
      <c r="G84">
        <f ca="1" t="shared" si="3"/>
        <v>0.7908413641881193</v>
      </c>
      <c r="H84">
        <f t="shared" si="4"/>
        <v>0.8093440561206373</v>
      </c>
      <c r="I84">
        <f t="shared" si="1"/>
        <v>0.008093440561206373</v>
      </c>
    </row>
    <row r="85" spans="2:9" ht="12.75">
      <c r="B85">
        <f t="shared" si="2"/>
        <v>11.291928918243675</v>
      </c>
      <c r="C85">
        <v>8</v>
      </c>
      <c r="D85">
        <v>12</v>
      </c>
      <c r="F85" s="6">
        <f>alpha+beta1*C85+beta2*9+beta2b*(D85-9)</f>
        <v>11.3</v>
      </c>
      <c r="G85">
        <f ca="1" t="shared" si="3"/>
        <v>0.20980208113228072</v>
      </c>
      <c r="H85">
        <f t="shared" si="4"/>
        <v>-0.8071081756325462</v>
      </c>
      <c r="I85">
        <f t="shared" si="1"/>
        <v>-0.008071081756325463</v>
      </c>
    </row>
    <row r="86" spans="2:9" ht="12.75">
      <c r="B86">
        <f t="shared" si="2"/>
        <v>11.0882040926116</v>
      </c>
      <c r="C86">
        <v>9</v>
      </c>
      <c r="D86">
        <v>13</v>
      </c>
      <c r="F86" s="6">
        <f>alpha+beta1*C86+beta2*9+beta2b*(D86-9)</f>
        <v>11.1</v>
      </c>
      <c r="G86">
        <f ca="1" t="shared" si="3"/>
        <v>0.11908151405903711</v>
      </c>
      <c r="H86">
        <f t="shared" si="4"/>
        <v>-1.1795907388400102</v>
      </c>
      <c r="I86">
        <f t="shared" si="1"/>
        <v>-0.011795907388400102</v>
      </c>
    </row>
    <row r="87" spans="2:9" ht="12.75">
      <c r="B87">
        <f t="shared" si="2"/>
        <v>10.893990628987737</v>
      </c>
      <c r="C87">
        <v>10</v>
      </c>
      <c r="D87">
        <v>14</v>
      </c>
      <c r="F87" s="6">
        <f>alpha+beta1*C87+beta2*9+beta2b*(D87-9)</f>
        <v>10.9</v>
      </c>
      <c r="G87">
        <f ca="1" t="shared" si="3"/>
        <v>0.27394094038249284</v>
      </c>
      <c r="H87">
        <f t="shared" si="4"/>
        <v>-0.60093710122641</v>
      </c>
      <c r="I87">
        <f aca="true" t="shared" si="9" ref="I87:I142">H87*sigma</f>
        <v>-0.0060093710122641</v>
      </c>
    </row>
    <row r="88" spans="2:9" ht="12.75">
      <c r="B88">
        <f t="shared" si="2"/>
        <v>11.752267397055036</v>
      </c>
      <c r="C88">
        <v>0</v>
      </c>
      <c r="D88">
        <v>5</v>
      </c>
      <c r="F88" s="6">
        <f>alpha+beta1*C88+beta2*D88</f>
        <v>11.75</v>
      </c>
      <c r="G88">
        <f ca="1" t="shared" si="3"/>
        <v>0.5896869247248611</v>
      </c>
      <c r="H88">
        <f aca="true" t="shared" si="10" ref="H88:H142">NORMSINV(G88)</f>
        <v>0.22673970550350236</v>
      </c>
      <c r="I88">
        <f t="shared" si="9"/>
        <v>0.002267397055035024</v>
      </c>
    </row>
    <row r="89" spans="2:9" ht="12.75">
      <c r="B89">
        <f aca="true" t="shared" si="11" ref="B89:B142">F89+I89</f>
        <v>11.845533062947634</v>
      </c>
      <c r="C89">
        <v>1</v>
      </c>
      <c r="D89">
        <v>6</v>
      </c>
      <c r="F89" s="6">
        <f>alpha+beta1*C89+beta2*D89</f>
        <v>11.85</v>
      </c>
      <c r="G89">
        <f aca="true" ca="1" t="shared" si="12" ref="G89:G142">RAND()</f>
        <v>0.3275481137162717</v>
      </c>
      <c r="H89">
        <f t="shared" si="10"/>
        <v>-0.44669370523653495</v>
      </c>
      <c r="I89">
        <f t="shared" si="9"/>
        <v>-0.00446693705236535</v>
      </c>
    </row>
    <row r="90" spans="2:9" ht="12.75">
      <c r="B90">
        <f t="shared" si="11"/>
        <v>11.940693970922812</v>
      </c>
      <c r="C90">
        <v>2</v>
      </c>
      <c r="D90">
        <v>7</v>
      </c>
      <c r="F90" s="6">
        <f>alpha+beta1*C90+beta2*D90</f>
        <v>11.95</v>
      </c>
      <c r="G90">
        <f ca="1" t="shared" si="12"/>
        <v>0.17602950492431613</v>
      </c>
      <c r="H90">
        <f t="shared" si="10"/>
        <v>-0.930602907718808</v>
      </c>
      <c r="I90">
        <f t="shared" si="9"/>
        <v>-0.009306029077188081</v>
      </c>
    </row>
    <row r="91" spans="2:9" ht="12.75">
      <c r="B91">
        <f t="shared" si="11"/>
        <v>12.047451287806567</v>
      </c>
      <c r="C91">
        <v>3</v>
      </c>
      <c r="D91">
        <v>8</v>
      </c>
      <c r="F91" s="6">
        <f>alpha+beta1*C91+beta2*D91</f>
        <v>12.05</v>
      </c>
      <c r="G91">
        <f ca="1" t="shared" si="12"/>
        <v>0.39941128297905326</v>
      </c>
      <c r="H91">
        <f t="shared" si="10"/>
        <v>-0.2548712193433933</v>
      </c>
      <c r="I91">
        <f t="shared" si="9"/>
        <v>-0.0025487121934339332</v>
      </c>
    </row>
    <row r="92" spans="2:9" ht="12.75">
      <c r="B92">
        <f t="shared" si="11"/>
        <v>12.145881532853567</v>
      </c>
      <c r="C92">
        <v>4</v>
      </c>
      <c r="D92">
        <v>9</v>
      </c>
      <c r="F92" s="6">
        <f>alpha+beta1*C92+beta2*D92</f>
        <v>12.15</v>
      </c>
      <c r="G92">
        <f ca="1" t="shared" si="12"/>
        <v>0.3402258894508705</v>
      </c>
      <c r="H92">
        <f t="shared" si="10"/>
        <v>-0.41184671464334976</v>
      </c>
      <c r="I92">
        <f t="shared" si="9"/>
        <v>-0.004118467146433498</v>
      </c>
    </row>
    <row r="93" spans="2:9" ht="12.75">
      <c r="B93">
        <f t="shared" si="11"/>
        <v>11.950865125079403</v>
      </c>
      <c r="C93">
        <v>5</v>
      </c>
      <c r="D93">
        <v>10</v>
      </c>
      <c r="F93" s="6">
        <f>alpha+beta1*C93+beta2*9+beta2b*(D93-9)</f>
        <v>11.950000000000001</v>
      </c>
      <c r="G93">
        <f ca="1" t="shared" si="12"/>
        <v>0.5344704932738535</v>
      </c>
      <c r="H93">
        <f t="shared" si="10"/>
        <v>0.08651250794019244</v>
      </c>
      <c r="I93">
        <f t="shared" si="9"/>
        <v>0.0008651250794019244</v>
      </c>
    </row>
    <row r="94" spans="2:9" ht="12.75">
      <c r="B94">
        <f t="shared" si="11"/>
        <v>11.765460106275896</v>
      </c>
      <c r="C94">
        <v>6</v>
      </c>
      <c r="D94">
        <v>11</v>
      </c>
      <c r="F94" s="6">
        <f>alpha+beta1*C94+beta2*9+beta2b*(D94-9)</f>
        <v>11.75</v>
      </c>
      <c r="G94">
        <f ca="1" t="shared" si="12"/>
        <v>0.9389489994070763</v>
      </c>
      <c r="H94">
        <f t="shared" si="10"/>
        <v>1.5460106275895424</v>
      </c>
      <c r="I94">
        <f t="shared" si="9"/>
        <v>0.015460106275895424</v>
      </c>
    </row>
    <row r="95" spans="2:9" ht="12.75">
      <c r="B95">
        <f t="shared" si="11"/>
        <v>11.553152039204976</v>
      </c>
      <c r="C95">
        <v>7</v>
      </c>
      <c r="D95">
        <v>12</v>
      </c>
      <c r="F95" s="6">
        <f>alpha+beta1*C95+beta2*9+beta2b*(D95-9)</f>
        <v>11.55</v>
      </c>
      <c r="G95">
        <f ca="1" t="shared" si="12"/>
        <v>0.6236965854727186</v>
      </c>
      <c r="H95">
        <f t="shared" si="10"/>
        <v>0.3152039204975442</v>
      </c>
      <c r="I95">
        <f t="shared" si="9"/>
        <v>0.003152039204975442</v>
      </c>
    </row>
    <row r="96" spans="2:9" ht="12.75">
      <c r="B96">
        <f t="shared" si="11"/>
        <v>11.352919873170338</v>
      </c>
      <c r="C96">
        <v>8</v>
      </c>
      <c r="D96">
        <v>13</v>
      </c>
      <c r="F96" s="6">
        <f>alpha+beta1*C96+beta2*9+beta2b*(D96-9)</f>
        <v>11.35</v>
      </c>
      <c r="G96">
        <f ca="1" t="shared" si="12"/>
        <v>0.6148518394091882</v>
      </c>
      <c r="H96">
        <f t="shared" si="10"/>
        <v>0.29198731703377656</v>
      </c>
      <c r="I96">
        <f t="shared" si="9"/>
        <v>0.0029198731703377655</v>
      </c>
    </row>
    <row r="97" spans="2:9" ht="12.75">
      <c r="B97">
        <f t="shared" si="11"/>
        <v>11.157437915315192</v>
      </c>
      <c r="C97">
        <v>9</v>
      </c>
      <c r="D97">
        <v>14</v>
      </c>
      <c r="F97" s="6">
        <f>alpha+beta1*C97+beta2*9+beta2b*(D97-9)</f>
        <v>11.15</v>
      </c>
      <c r="G97">
        <f ca="1" t="shared" si="12"/>
        <v>0.7714986978934528</v>
      </c>
      <c r="H97">
        <f t="shared" si="10"/>
        <v>0.7437915315192059</v>
      </c>
      <c r="I97">
        <f t="shared" si="9"/>
        <v>0.007437915315192059</v>
      </c>
    </row>
    <row r="98" spans="2:9" ht="12.75">
      <c r="B98">
        <f t="shared" si="11"/>
        <v>12.101970431930276</v>
      </c>
      <c r="C98">
        <v>0</v>
      </c>
      <c r="D98">
        <v>6</v>
      </c>
      <c r="F98" s="6">
        <f>alpha+beta1*C98+beta2*D98</f>
        <v>12.1</v>
      </c>
      <c r="G98">
        <f ca="1" t="shared" si="12"/>
        <v>0.578103131415999</v>
      </c>
      <c r="H98">
        <f t="shared" si="10"/>
        <v>0.19704319302764572</v>
      </c>
      <c r="I98">
        <f t="shared" si="9"/>
        <v>0.0019704319302764573</v>
      </c>
    </row>
    <row r="99" spans="2:9" ht="12.75">
      <c r="B99">
        <f t="shared" si="11"/>
        <v>12.21491328293863</v>
      </c>
      <c r="C99">
        <v>1</v>
      </c>
      <c r="D99">
        <v>7</v>
      </c>
      <c r="F99" s="6">
        <f>alpha+beta1*C99+beta2*D99</f>
        <v>12.2</v>
      </c>
      <c r="G99">
        <f ca="1" t="shared" si="12"/>
        <v>0.9320623379956527</v>
      </c>
      <c r="H99">
        <f t="shared" si="10"/>
        <v>1.4913282938631305</v>
      </c>
      <c r="I99">
        <f t="shared" si="9"/>
        <v>0.014913282938631305</v>
      </c>
    </row>
    <row r="100" spans="2:9" ht="12.75">
      <c r="B100">
        <f t="shared" si="11"/>
        <v>12.293514444575695</v>
      </c>
      <c r="C100">
        <v>2</v>
      </c>
      <c r="D100">
        <v>8</v>
      </c>
      <c r="F100" s="6">
        <f>alpha+beta1*C100+beta2*D100</f>
        <v>12.3</v>
      </c>
      <c r="G100">
        <f ca="1" t="shared" si="12"/>
        <v>0.25831284958890777</v>
      </c>
      <c r="H100">
        <f t="shared" si="10"/>
        <v>-0.6485555424304514</v>
      </c>
      <c r="I100">
        <f t="shared" si="9"/>
        <v>-0.006485555424304515</v>
      </c>
    </row>
    <row r="101" spans="2:9" ht="12.75">
      <c r="B101">
        <f t="shared" si="11"/>
        <v>12.406035705637219</v>
      </c>
      <c r="C101">
        <v>3</v>
      </c>
      <c r="D101">
        <v>9</v>
      </c>
      <c r="F101" s="6">
        <f>alpha+beta1*C101+beta2*D101</f>
        <v>12.4</v>
      </c>
      <c r="G101">
        <f ca="1" t="shared" si="12"/>
        <v>0.7269354058371595</v>
      </c>
      <c r="H101">
        <f t="shared" si="10"/>
        <v>0.6035705637218651</v>
      </c>
      <c r="I101">
        <f t="shared" si="9"/>
        <v>0.006035705637218652</v>
      </c>
    </row>
    <row r="102" spans="2:9" ht="12.75">
      <c r="B102">
        <f t="shared" si="11"/>
        <v>12.20124600218471</v>
      </c>
      <c r="C102">
        <v>4</v>
      </c>
      <c r="D102">
        <v>10</v>
      </c>
      <c r="F102" s="6">
        <f>alpha+beta1*C102+beta2*9+beta2b*(D102-9)</f>
        <v>12.200000000000001</v>
      </c>
      <c r="G102">
        <f ca="1" t="shared" si="12"/>
        <v>0.549579972284489</v>
      </c>
      <c r="H102">
        <f t="shared" si="10"/>
        <v>0.12460021847100772</v>
      </c>
      <c r="I102">
        <f t="shared" si="9"/>
        <v>0.0012460021847100773</v>
      </c>
    </row>
    <row r="103" spans="2:9" ht="12.75">
      <c r="B103">
        <f t="shared" si="11"/>
        <v>11.998409694452482</v>
      </c>
      <c r="C103">
        <v>5</v>
      </c>
      <c r="D103">
        <v>11</v>
      </c>
      <c r="F103" s="6">
        <f>alpha+beta1*C103+beta2*9+beta2b*(D103-9)</f>
        <v>12</v>
      </c>
      <c r="G103">
        <f ca="1" t="shared" si="12"/>
        <v>0.4368224004752017</v>
      </c>
      <c r="H103">
        <f t="shared" si="10"/>
        <v>-0.1590305547517421</v>
      </c>
      <c r="I103">
        <f t="shared" si="9"/>
        <v>-0.0015903055475174211</v>
      </c>
    </row>
    <row r="104" spans="2:9" ht="12.75">
      <c r="B104">
        <f t="shared" si="11"/>
        <v>11.813533875481063</v>
      </c>
      <c r="C104">
        <v>6</v>
      </c>
      <c r="D104">
        <v>12</v>
      </c>
      <c r="F104" s="6">
        <f>alpha+beta1*C104+beta2*9+beta2b*(D104-9)</f>
        <v>11.8</v>
      </c>
      <c r="G104">
        <f ca="1" t="shared" si="12"/>
        <v>0.9120340733341765</v>
      </c>
      <c r="H104">
        <f t="shared" si="10"/>
        <v>1.3533875481062934</v>
      </c>
      <c r="I104">
        <f t="shared" si="9"/>
        <v>0.013533875481062933</v>
      </c>
    </row>
    <row r="105" spans="2:9" ht="12.75">
      <c r="B105">
        <f t="shared" si="11"/>
        <v>11.591182751034577</v>
      </c>
      <c r="C105">
        <v>7</v>
      </c>
      <c r="D105">
        <v>13</v>
      </c>
      <c r="F105" s="6">
        <f>alpha+beta1*C105+beta2*9+beta2b*(D105-9)</f>
        <v>11.6</v>
      </c>
      <c r="G105">
        <f ca="1" t="shared" si="12"/>
        <v>0.1889627970932981</v>
      </c>
      <c r="H105">
        <f t="shared" si="10"/>
        <v>-0.8817248965422488</v>
      </c>
      <c r="I105">
        <f t="shared" si="9"/>
        <v>-0.008817248965422488</v>
      </c>
    </row>
    <row r="106" spans="2:9" ht="12.75">
      <c r="B106">
        <f t="shared" si="11"/>
        <v>11.393224499345132</v>
      </c>
      <c r="C106">
        <v>8</v>
      </c>
      <c r="D106">
        <v>14</v>
      </c>
      <c r="F106" s="6">
        <f>alpha+beta1*C106+beta2*9+beta2b*(D106-9)</f>
        <v>11.4</v>
      </c>
      <c r="G106">
        <f ca="1" t="shared" si="12"/>
        <v>0.24902850801093468</v>
      </c>
      <c r="H106">
        <f t="shared" si="10"/>
        <v>-0.6775500654868494</v>
      </c>
      <c r="I106">
        <f t="shared" si="9"/>
        <v>-0.006775500654868494</v>
      </c>
    </row>
    <row r="107" spans="2:9" ht="12.75">
      <c r="B107">
        <f t="shared" si="11"/>
        <v>12.44684529997635</v>
      </c>
      <c r="C107">
        <v>0</v>
      </c>
      <c r="D107">
        <v>7</v>
      </c>
      <c r="F107" s="6">
        <f>alpha+beta1*C107+beta2*D107</f>
        <v>12.45</v>
      </c>
      <c r="G107">
        <f ca="1" t="shared" si="12"/>
        <v>0.37620241187282133</v>
      </c>
      <c r="H107">
        <f t="shared" si="10"/>
        <v>-0.31547000236498524</v>
      </c>
      <c r="I107">
        <f t="shared" si="9"/>
        <v>-0.0031547000236498523</v>
      </c>
    </row>
    <row r="108" spans="2:9" ht="12.75">
      <c r="B108">
        <f t="shared" si="11"/>
        <v>12.544819283719905</v>
      </c>
      <c r="C108">
        <v>1</v>
      </c>
      <c r="D108">
        <v>8</v>
      </c>
      <c r="F108" s="6">
        <f>alpha+beta1*C108+beta2*D108</f>
        <v>12.55</v>
      </c>
      <c r="G108">
        <f ca="1" t="shared" si="12"/>
        <v>0.3022041473800663</v>
      </c>
      <c r="H108">
        <f t="shared" si="10"/>
        <v>-0.5180716280095765</v>
      </c>
      <c r="I108">
        <f t="shared" si="9"/>
        <v>-0.005180716280095765</v>
      </c>
    </row>
    <row r="109" spans="2:9" ht="12.75">
      <c r="B109">
        <f t="shared" si="11"/>
        <v>12.652966004177383</v>
      </c>
      <c r="C109">
        <v>2</v>
      </c>
      <c r="D109">
        <v>9</v>
      </c>
      <c r="F109" s="6">
        <f>alpha+beta1*C109+beta2*D109</f>
        <v>12.65</v>
      </c>
      <c r="G109">
        <f ca="1" t="shared" si="12"/>
        <v>0.6166142040472353</v>
      </c>
      <c r="H109">
        <f t="shared" si="10"/>
        <v>0.2966004177383551</v>
      </c>
      <c r="I109">
        <f t="shared" si="9"/>
        <v>0.002966004177383551</v>
      </c>
    </row>
    <row r="110" spans="2:9" ht="12.75">
      <c r="B110">
        <f t="shared" si="11"/>
        <v>12.457829688939169</v>
      </c>
      <c r="C110">
        <v>3</v>
      </c>
      <c r="D110">
        <v>10</v>
      </c>
      <c r="F110" s="6">
        <f>alpha+beta1*C110+beta2*9+beta2b*(D110-9)</f>
        <v>12.450000000000001</v>
      </c>
      <c r="G110">
        <f ca="1" t="shared" si="12"/>
        <v>0.7831773106262538</v>
      </c>
      <c r="H110">
        <f t="shared" si="10"/>
        <v>0.7829688939168546</v>
      </c>
      <c r="I110">
        <f t="shared" si="9"/>
        <v>0.007829688939168546</v>
      </c>
    </row>
    <row r="111" spans="2:9" ht="12.75">
      <c r="B111">
        <f t="shared" si="11"/>
        <v>12.240500977358607</v>
      </c>
      <c r="C111">
        <v>4</v>
      </c>
      <c r="D111">
        <v>11</v>
      </c>
      <c r="F111" s="6">
        <f>alpha+beta1*C111+beta2*9+beta2b*(D111-9)</f>
        <v>12.25</v>
      </c>
      <c r="G111">
        <f ca="1" t="shared" si="12"/>
        <v>0.17108095814177116</v>
      </c>
      <c r="H111">
        <f t="shared" si="10"/>
        <v>-0.9499022641393484</v>
      </c>
      <c r="I111">
        <f t="shared" si="9"/>
        <v>-0.009499022641393485</v>
      </c>
    </row>
    <row r="112" spans="2:9" ht="12.75">
      <c r="B112">
        <f t="shared" si="11"/>
        <v>12.044499589196496</v>
      </c>
      <c r="C112">
        <v>5</v>
      </c>
      <c r="D112">
        <v>12</v>
      </c>
      <c r="F112" s="6">
        <f>alpha+beta1*C112+beta2*9+beta2b*(D112-9)</f>
        <v>12.05</v>
      </c>
      <c r="G112">
        <f ca="1" t="shared" si="12"/>
        <v>0.2911455986937792</v>
      </c>
      <c r="H112">
        <f t="shared" si="10"/>
        <v>-0.5500410803503846</v>
      </c>
      <c r="I112">
        <f t="shared" si="9"/>
        <v>-0.005500410803503846</v>
      </c>
    </row>
    <row r="113" spans="2:9" ht="12.75">
      <c r="B113">
        <f t="shared" si="11"/>
        <v>11.8384201968312</v>
      </c>
      <c r="C113">
        <v>6</v>
      </c>
      <c r="D113">
        <v>13</v>
      </c>
      <c r="F113" s="6">
        <f>alpha+beta1*C113+beta2*9+beta2b*(D113-9)</f>
        <v>11.85</v>
      </c>
      <c r="G113">
        <f ca="1" t="shared" si="12"/>
        <v>0.12343603447173823</v>
      </c>
      <c r="H113">
        <f t="shared" si="10"/>
        <v>-1.1579803168800091</v>
      </c>
      <c r="I113">
        <f t="shared" si="9"/>
        <v>-0.011579803168800092</v>
      </c>
    </row>
    <row r="114" spans="2:9" ht="12.75">
      <c r="B114">
        <f t="shared" si="11"/>
        <v>11.646033884135848</v>
      </c>
      <c r="C114">
        <v>7</v>
      </c>
      <c r="D114">
        <v>14</v>
      </c>
      <c r="F114" s="6">
        <f>alpha+beta1*C114+beta2*9+beta2b*(D114-9)</f>
        <v>11.65</v>
      </c>
      <c r="G114">
        <f ca="1" t="shared" si="12"/>
        <v>0.345826953575312</v>
      </c>
      <c r="H114">
        <f t="shared" si="10"/>
        <v>-0.3966115864151807</v>
      </c>
      <c r="I114">
        <f t="shared" si="9"/>
        <v>-0.003966115864151807</v>
      </c>
    </row>
    <row r="115" spans="2:9" ht="12.75">
      <c r="B115">
        <f t="shared" si="11"/>
        <v>12.801550614779396</v>
      </c>
      <c r="C115">
        <v>0</v>
      </c>
      <c r="D115">
        <v>8</v>
      </c>
      <c r="F115" s="6">
        <f>alpha+beta1*C115+beta2*D115</f>
        <v>12.8</v>
      </c>
      <c r="G115">
        <f ca="1" t="shared" si="12"/>
        <v>0.5616135745232871</v>
      </c>
      <c r="H115">
        <f t="shared" si="10"/>
        <v>0.1550614779395184</v>
      </c>
      <c r="I115">
        <f t="shared" si="9"/>
        <v>0.001550614779395184</v>
      </c>
    </row>
    <row r="116" spans="2:9" ht="12.75">
      <c r="B116">
        <f t="shared" si="11"/>
        <v>12.876220671219807</v>
      </c>
      <c r="C116">
        <v>1</v>
      </c>
      <c r="D116">
        <v>9</v>
      </c>
      <c r="F116" s="6">
        <f>alpha+beta1*C116+beta2*D116</f>
        <v>12.9</v>
      </c>
      <c r="G116">
        <f ca="1" t="shared" si="12"/>
        <v>0.00870499736753505</v>
      </c>
      <c r="H116">
        <f t="shared" si="10"/>
        <v>-2.377932878019286</v>
      </c>
      <c r="I116">
        <f t="shared" si="9"/>
        <v>-0.02377932878019286</v>
      </c>
    </row>
    <row r="117" spans="2:9" ht="12.75">
      <c r="B117">
        <f t="shared" si="11"/>
        <v>12.69152760972002</v>
      </c>
      <c r="C117">
        <v>2</v>
      </c>
      <c r="D117">
        <v>10</v>
      </c>
      <c r="F117" s="6">
        <f>alpha+beta1*C117+beta2*9+beta2b*(D117-9)</f>
        <v>12.700000000000001</v>
      </c>
      <c r="G117">
        <f ca="1" t="shared" si="12"/>
        <v>0.19843095194282068</v>
      </c>
      <c r="H117">
        <f t="shared" si="10"/>
        <v>-0.8472390279982696</v>
      </c>
      <c r="I117">
        <f t="shared" si="9"/>
        <v>-0.008472390279982697</v>
      </c>
    </row>
    <row r="118" spans="2:9" ht="12.75">
      <c r="B118">
        <f t="shared" si="11"/>
        <v>12.511175052362397</v>
      </c>
      <c r="C118">
        <v>3</v>
      </c>
      <c r="D118">
        <v>11</v>
      </c>
      <c r="F118" s="6">
        <f>alpha+beta1*C118+beta2*9+beta2b*(D118-9)</f>
        <v>12.5</v>
      </c>
      <c r="G118">
        <f ca="1" t="shared" si="12"/>
        <v>0.868110819010484</v>
      </c>
      <c r="H118">
        <f t="shared" si="10"/>
        <v>1.1175052362397335</v>
      </c>
      <c r="I118">
        <f t="shared" si="9"/>
        <v>0.011175052362397336</v>
      </c>
    </row>
    <row r="119" spans="2:9" ht="12.75">
      <c r="B119">
        <f t="shared" si="11"/>
        <v>12.301101702678453</v>
      </c>
      <c r="C119">
        <v>4</v>
      </c>
      <c r="D119">
        <v>12</v>
      </c>
      <c r="F119" s="6">
        <f>alpha+beta1*C119+beta2*9+beta2b*(D119-9)</f>
        <v>12.3</v>
      </c>
      <c r="G119">
        <f ca="1" t="shared" si="12"/>
        <v>0.5438628292342262</v>
      </c>
      <c r="H119">
        <f t="shared" si="10"/>
        <v>0.11017026784527667</v>
      </c>
      <c r="I119">
        <f t="shared" si="9"/>
        <v>0.0011017026784527668</v>
      </c>
    </row>
    <row r="120" spans="2:9" ht="12.75">
      <c r="B120">
        <f t="shared" si="11"/>
        <v>12.080124583483718</v>
      </c>
      <c r="C120">
        <v>5</v>
      </c>
      <c r="D120">
        <v>13</v>
      </c>
      <c r="F120" s="6">
        <f>alpha+beta1*C120+beta2*9+beta2b*(D120-9)</f>
        <v>12.1</v>
      </c>
      <c r="G120">
        <f ca="1" t="shared" si="12"/>
        <v>0.023431202487774083</v>
      </c>
      <c r="H120">
        <f t="shared" si="10"/>
        <v>-1.987541651628192</v>
      </c>
      <c r="I120">
        <f t="shared" si="9"/>
        <v>-0.01987541651628192</v>
      </c>
    </row>
    <row r="121" spans="2:9" ht="12.75">
      <c r="B121">
        <f t="shared" si="11"/>
        <v>11.88472147676298</v>
      </c>
      <c r="C121">
        <v>6</v>
      </c>
      <c r="D121">
        <v>14</v>
      </c>
      <c r="F121" s="6">
        <f>alpha+beta1*C121+beta2*9+beta2b*(D121-9)</f>
        <v>11.9</v>
      </c>
      <c r="G121">
        <f ca="1" t="shared" si="12"/>
        <v>0.06327460385350836</v>
      </c>
      <c r="H121">
        <f t="shared" si="10"/>
        <v>-1.5278523237019823</v>
      </c>
      <c r="I121">
        <f t="shared" si="9"/>
        <v>-0.015278523237019824</v>
      </c>
    </row>
    <row r="122" spans="2:9" ht="12.75">
      <c r="B122">
        <f t="shared" si="11"/>
        <v>13.153093090520402</v>
      </c>
      <c r="C122">
        <v>0</v>
      </c>
      <c r="D122">
        <v>9</v>
      </c>
      <c r="F122" s="6">
        <f>alpha+beta1*C122+beta2*D122</f>
        <v>13.15</v>
      </c>
      <c r="G122">
        <f ca="1" t="shared" si="12"/>
        <v>0.6214567770806818</v>
      </c>
      <c r="H122">
        <f t="shared" si="10"/>
        <v>0.309309052040165</v>
      </c>
      <c r="I122">
        <f t="shared" si="9"/>
        <v>0.0030930905204016503</v>
      </c>
    </row>
    <row r="123" spans="2:9" ht="12.75">
      <c r="B123">
        <f t="shared" si="11"/>
        <v>12.9520957334801</v>
      </c>
      <c r="C123">
        <v>1</v>
      </c>
      <c r="D123">
        <v>10</v>
      </c>
      <c r="F123" s="6">
        <f aca="true" t="shared" si="13" ref="F123:F142">alpha+beta1*C123+beta2*9+beta2b*(D123-9)</f>
        <v>12.950000000000001</v>
      </c>
      <c r="G123">
        <f ca="1" t="shared" si="12"/>
        <v>0.5829996585547548</v>
      </c>
      <c r="H123">
        <f t="shared" si="10"/>
        <v>0.20957334800989846</v>
      </c>
      <c r="I123">
        <f t="shared" si="9"/>
        <v>0.0020957334800989847</v>
      </c>
    </row>
    <row r="124" spans="2:9" ht="12.75">
      <c r="B124">
        <f t="shared" si="11"/>
        <v>12.731204051829446</v>
      </c>
      <c r="C124">
        <v>2</v>
      </c>
      <c r="D124">
        <v>11</v>
      </c>
      <c r="F124" s="6">
        <f t="shared" si="13"/>
        <v>12.75</v>
      </c>
      <c r="G124">
        <f ca="1" t="shared" si="12"/>
        <v>0.030081660089985363</v>
      </c>
      <c r="H124">
        <f t="shared" si="10"/>
        <v>-1.879594817055477</v>
      </c>
      <c r="I124">
        <f t="shared" si="9"/>
        <v>-0.01879594817055477</v>
      </c>
    </row>
    <row r="125" spans="2:9" ht="12.75">
      <c r="B125">
        <f t="shared" si="11"/>
        <v>12.554478763744571</v>
      </c>
      <c r="C125">
        <v>3</v>
      </c>
      <c r="D125">
        <v>12</v>
      </c>
      <c r="F125" s="6">
        <f t="shared" si="13"/>
        <v>12.55</v>
      </c>
      <c r="G125">
        <f ca="1" t="shared" si="12"/>
        <v>0.6728787900776512</v>
      </c>
      <c r="H125">
        <f t="shared" si="10"/>
        <v>0.44787637445701844</v>
      </c>
      <c r="I125">
        <f t="shared" si="9"/>
        <v>0.004478763744570184</v>
      </c>
    </row>
    <row r="126" spans="2:9" ht="12.75">
      <c r="B126">
        <f t="shared" si="11"/>
        <v>12.358726305673088</v>
      </c>
      <c r="C126">
        <v>4</v>
      </c>
      <c r="D126">
        <v>13</v>
      </c>
      <c r="F126" s="6">
        <f t="shared" si="13"/>
        <v>12.35</v>
      </c>
      <c r="G126">
        <f ca="1" t="shared" si="12"/>
        <v>0.8085677630563772</v>
      </c>
      <c r="H126">
        <f t="shared" si="10"/>
        <v>0.8726305673088515</v>
      </c>
      <c r="I126">
        <f t="shared" si="9"/>
        <v>0.008726305673088516</v>
      </c>
    </row>
    <row r="127" spans="2:9" ht="12.75">
      <c r="B127">
        <f t="shared" si="11"/>
        <v>12.135323917444325</v>
      </c>
      <c r="C127">
        <v>5</v>
      </c>
      <c r="D127">
        <v>14</v>
      </c>
      <c r="F127" s="6">
        <f t="shared" si="13"/>
        <v>12.15</v>
      </c>
      <c r="G127">
        <f ca="1" t="shared" si="12"/>
        <v>0.07110533211329706</v>
      </c>
      <c r="H127">
        <f t="shared" si="10"/>
        <v>-1.467608255567653</v>
      </c>
      <c r="I127">
        <f t="shared" si="9"/>
        <v>-0.01467608255567653</v>
      </c>
    </row>
    <row r="128" spans="2:9" ht="12.75">
      <c r="B128">
        <f t="shared" si="11"/>
        <v>13.19880861869518</v>
      </c>
      <c r="C128">
        <v>0</v>
      </c>
      <c r="D128">
        <v>10</v>
      </c>
      <c r="F128" s="6">
        <f t="shared" si="13"/>
        <v>13.200000000000001</v>
      </c>
      <c r="G128">
        <f ca="1" t="shared" si="12"/>
        <v>0.45258296105188656</v>
      </c>
      <c r="H128">
        <f t="shared" si="10"/>
        <v>-0.11913813048214206</v>
      </c>
      <c r="I128">
        <f t="shared" si="9"/>
        <v>-0.0011913813048214205</v>
      </c>
    </row>
    <row r="129" spans="2:9" ht="12.75">
      <c r="B129">
        <f t="shared" si="11"/>
        <v>12.978501426631937</v>
      </c>
      <c r="C129">
        <v>1</v>
      </c>
      <c r="D129">
        <v>11</v>
      </c>
      <c r="F129" s="6">
        <f t="shared" si="13"/>
        <v>13</v>
      </c>
      <c r="G129">
        <f ca="1" t="shared" si="12"/>
        <v>0.01578325059172414</v>
      </c>
      <c r="H129">
        <f t="shared" si="10"/>
        <v>-2.149857336806426</v>
      </c>
      <c r="I129">
        <f t="shared" si="9"/>
        <v>-0.021498573368064263</v>
      </c>
    </row>
    <row r="130" spans="2:9" ht="12.75">
      <c r="B130">
        <f t="shared" si="11"/>
        <v>12.782467381221442</v>
      </c>
      <c r="C130">
        <v>2</v>
      </c>
      <c r="D130">
        <v>12</v>
      </c>
      <c r="F130" s="6">
        <f t="shared" si="13"/>
        <v>12.8</v>
      </c>
      <c r="G130">
        <f ca="1" t="shared" si="12"/>
        <v>0.039778532989120485</v>
      </c>
      <c r="H130">
        <f t="shared" si="10"/>
        <v>-1.7532618778558309</v>
      </c>
      <c r="I130">
        <f t="shared" si="9"/>
        <v>-0.017532618778558308</v>
      </c>
    </row>
    <row r="131" spans="2:9" ht="12.75">
      <c r="B131">
        <f t="shared" si="11"/>
        <v>12.609336391519046</v>
      </c>
      <c r="C131">
        <v>3</v>
      </c>
      <c r="D131">
        <v>13</v>
      </c>
      <c r="F131" s="6">
        <f t="shared" si="13"/>
        <v>12.6</v>
      </c>
      <c r="G131">
        <f ca="1" t="shared" si="12"/>
        <v>0.8247549688757951</v>
      </c>
      <c r="H131">
        <f t="shared" si="10"/>
        <v>0.933639151904585</v>
      </c>
      <c r="I131">
        <f t="shared" si="9"/>
        <v>0.009336391519045851</v>
      </c>
    </row>
    <row r="132" spans="2:9" ht="12.75">
      <c r="B132">
        <f t="shared" si="11"/>
        <v>12.392377297717038</v>
      </c>
      <c r="C132">
        <v>4</v>
      </c>
      <c r="D132">
        <v>14</v>
      </c>
      <c r="F132" s="6">
        <f t="shared" si="13"/>
        <v>12.4</v>
      </c>
      <c r="G132">
        <f ca="1" t="shared" si="12"/>
        <v>0.22294936943099253</v>
      </c>
      <c r="H132">
        <f t="shared" si="10"/>
        <v>-0.7622702282962484</v>
      </c>
      <c r="I132">
        <f t="shared" si="9"/>
        <v>-0.007622702282962484</v>
      </c>
    </row>
    <row r="133" spans="2:9" ht="12.75">
      <c r="B133">
        <f t="shared" si="11"/>
        <v>13.235412559121135</v>
      </c>
      <c r="C133">
        <v>0</v>
      </c>
      <c r="D133">
        <v>11</v>
      </c>
      <c r="F133" s="6">
        <f t="shared" si="13"/>
        <v>13.25</v>
      </c>
      <c r="G133">
        <f ca="1" t="shared" si="12"/>
        <v>0.07231777834040942</v>
      </c>
      <c r="H133">
        <f t="shared" si="10"/>
        <v>-1.4587440878865245</v>
      </c>
      <c r="I133">
        <f t="shared" si="9"/>
        <v>-0.014587440878865246</v>
      </c>
    </row>
    <row r="134" spans="2:9" ht="12.75">
      <c r="B134">
        <f t="shared" si="11"/>
        <v>13.032539854721906</v>
      </c>
      <c r="C134">
        <v>1</v>
      </c>
      <c r="D134">
        <v>12</v>
      </c>
      <c r="F134" s="6">
        <f t="shared" si="13"/>
        <v>13.05</v>
      </c>
      <c r="G134">
        <f ca="1" t="shared" si="12"/>
        <v>0.040404213720710125</v>
      </c>
      <c r="H134">
        <f t="shared" si="10"/>
        <v>-1.7460145278095465</v>
      </c>
      <c r="I134">
        <f t="shared" si="9"/>
        <v>-0.017460145278095467</v>
      </c>
    </row>
    <row r="135" spans="2:9" ht="12.75">
      <c r="B135">
        <f t="shared" si="11"/>
        <v>12.847856988067607</v>
      </c>
      <c r="C135">
        <v>2</v>
      </c>
      <c r="D135">
        <v>13</v>
      </c>
      <c r="F135" s="6">
        <f t="shared" si="13"/>
        <v>12.85</v>
      </c>
      <c r="G135">
        <f ca="1" t="shared" si="12"/>
        <v>0.41515609379147045</v>
      </c>
      <c r="H135">
        <f t="shared" si="10"/>
        <v>-0.21430119323926689</v>
      </c>
      <c r="I135">
        <f t="shared" si="9"/>
        <v>-0.002143011932392669</v>
      </c>
    </row>
    <row r="136" spans="2:9" ht="12.75">
      <c r="B136">
        <f t="shared" si="11"/>
        <v>12.63710201806145</v>
      </c>
      <c r="C136">
        <v>3</v>
      </c>
      <c r="D136">
        <v>14</v>
      </c>
      <c r="F136" s="6">
        <f t="shared" si="13"/>
        <v>12.65</v>
      </c>
      <c r="G136">
        <f ca="1" t="shared" si="12"/>
        <v>0.0985603676103306</v>
      </c>
      <c r="H136">
        <f t="shared" si="10"/>
        <v>-1.289798193855046</v>
      </c>
      <c r="I136">
        <f t="shared" si="9"/>
        <v>-0.01289798193855046</v>
      </c>
    </row>
    <row r="137" spans="2:9" ht="12.75">
      <c r="B137">
        <f t="shared" si="11"/>
        <v>13.312166793948931</v>
      </c>
      <c r="C137">
        <v>0</v>
      </c>
      <c r="D137">
        <v>12</v>
      </c>
      <c r="F137" s="6">
        <f t="shared" si="13"/>
        <v>13.3</v>
      </c>
      <c r="G137">
        <f ca="1" t="shared" si="12"/>
        <v>0.8881368891211647</v>
      </c>
      <c r="H137">
        <f t="shared" si="10"/>
        <v>1.21667939489303</v>
      </c>
      <c r="I137">
        <f t="shared" si="9"/>
        <v>0.0121667939489303</v>
      </c>
    </row>
    <row r="138" spans="2:9" ht="12.75">
      <c r="B138">
        <f t="shared" si="11"/>
        <v>13.105455257678047</v>
      </c>
      <c r="C138">
        <v>1</v>
      </c>
      <c r="D138">
        <v>13</v>
      </c>
      <c r="F138" s="6">
        <f t="shared" si="13"/>
        <v>13.1</v>
      </c>
      <c r="G138">
        <f ca="1" t="shared" si="12"/>
        <v>0.7073040183938124</v>
      </c>
      <c r="H138">
        <f t="shared" si="10"/>
        <v>0.545525767804663</v>
      </c>
      <c r="I138">
        <f t="shared" si="9"/>
        <v>0.00545525767804663</v>
      </c>
    </row>
    <row r="139" spans="2:9" ht="12.75">
      <c r="B139">
        <f t="shared" si="11"/>
        <v>12.908118070858194</v>
      </c>
      <c r="C139">
        <v>2</v>
      </c>
      <c r="D139">
        <v>14</v>
      </c>
      <c r="F139" s="6">
        <f t="shared" si="13"/>
        <v>12.9</v>
      </c>
      <c r="G139">
        <f ca="1" t="shared" si="12"/>
        <v>0.7915488322299693</v>
      </c>
      <c r="H139">
        <f t="shared" si="10"/>
        <v>0.8118070858193511</v>
      </c>
      <c r="I139">
        <f t="shared" si="9"/>
        <v>0.00811807085819351</v>
      </c>
    </row>
    <row r="140" spans="2:9" ht="12.75">
      <c r="B140">
        <f t="shared" si="11"/>
        <v>13.34463447099873</v>
      </c>
      <c r="C140">
        <v>0</v>
      </c>
      <c r="D140">
        <v>13</v>
      </c>
      <c r="F140" s="6">
        <f t="shared" si="13"/>
        <v>13.35</v>
      </c>
      <c r="G140">
        <f ca="1" t="shared" si="12"/>
        <v>0.2957882429049121</v>
      </c>
      <c r="H140">
        <f t="shared" si="10"/>
        <v>-0.536552900126956</v>
      </c>
      <c r="I140">
        <f t="shared" si="9"/>
        <v>-0.00536552900126956</v>
      </c>
    </row>
    <row r="141" spans="2:9" ht="12.75">
      <c r="B141">
        <f t="shared" si="11"/>
        <v>13.1491824054528</v>
      </c>
      <c r="C141">
        <v>1</v>
      </c>
      <c r="D141">
        <v>14</v>
      </c>
      <c r="F141" s="6">
        <f t="shared" si="13"/>
        <v>13.15</v>
      </c>
      <c r="G141">
        <f ca="1" t="shared" si="12"/>
        <v>0.46741899926530106</v>
      </c>
      <c r="H141">
        <f t="shared" si="10"/>
        <v>-0.08175945471999721</v>
      </c>
      <c r="I141">
        <f t="shared" si="9"/>
        <v>-0.0008175945471999721</v>
      </c>
    </row>
    <row r="142" spans="2:9" ht="12.75">
      <c r="B142">
        <f t="shared" si="11"/>
        <v>13.417299012533789</v>
      </c>
      <c r="C142">
        <v>0</v>
      </c>
      <c r="D142">
        <v>14</v>
      </c>
      <c r="F142" s="6">
        <f t="shared" si="13"/>
        <v>13.4</v>
      </c>
      <c r="G142">
        <f ca="1" t="shared" si="12"/>
        <v>0.9581760403381754</v>
      </c>
      <c r="H142">
        <f t="shared" si="10"/>
        <v>1.7299012533789053</v>
      </c>
      <c r="I142">
        <f t="shared" si="9"/>
        <v>0.017299012533789054</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0"/>
  <dimension ref="A4:Z126"/>
  <sheetViews>
    <sheetView zoomScalePageLayoutView="0" workbookViewId="0" topLeftCell="AC1">
      <selection activeCell="X49" sqref="X49"/>
    </sheetView>
  </sheetViews>
  <sheetFormatPr defaultColWidth="9.140625" defaultRowHeight="12.75"/>
  <sheetData>
    <row r="4" ht="12.75">
      <c r="A4" t="s">
        <v>32</v>
      </c>
    </row>
    <row r="5" ht="13.5" thickBot="1"/>
    <row r="6" spans="1:6" ht="12.75">
      <c r="A6" s="3" t="s">
        <v>33</v>
      </c>
      <c r="B6" s="3" t="s">
        <v>36</v>
      </c>
      <c r="C6" s="3" t="s">
        <v>34</v>
      </c>
      <c r="D6" s="3" t="s">
        <v>45</v>
      </c>
      <c r="E6" s="5" t="s">
        <v>46</v>
      </c>
      <c r="F6" s="5" t="s">
        <v>47</v>
      </c>
    </row>
    <row r="7" spans="1:26" ht="12.75">
      <c r="A7" s="1">
        <v>1</v>
      </c>
      <c r="B7" s="1">
        <v>10.00345891981928</v>
      </c>
      <c r="C7" s="1">
        <v>0.06872854541152407</v>
      </c>
      <c r="D7" s="1">
        <v>0.7124988447089086</v>
      </c>
      <c r="E7">
        <v>0</v>
      </c>
      <c r="F7">
        <v>0</v>
      </c>
      <c r="I7">
        <v>0</v>
      </c>
      <c r="J7">
        <v>1</v>
      </c>
      <c r="K7">
        <v>2</v>
      </c>
      <c r="L7">
        <v>3</v>
      </c>
      <c r="M7">
        <v>4</v>
      </c>
      <c r="N7">
        <v>5</v>
      </c>
      <c r="O7">
        <v>6</v>
      </c>
      <c r="P7">
        <v>7</v>
      </c>
      <c r="Q7">
        <v>8</v>
      </c>
      <c r="R7">
        <v>9</v>
      </c>
      <c r="S7">
        <v>10</v>
      </c>
      <c r="T7">
        <v>11</v>
      </c>
      <c r="U7">
        <v>12</v>
      </c>
      <c r="V7">
        <v>13</v>
      </c>
      <c r="W7">
        <v>14</v>
      </c>
      <c r="Y7" s="14" t="s">
        <v>72</v>
      </c>
      <c r="Z7" s="14" t="s">
        <v>70</v>
      </c>
    </row>
    <row r="8" spans="1:26" ht="12.75">
      <c r="A8" s="1">
        <v>2</v>
      </c>
      <c r="B8" s="1">
        <v>9.902617023912454</v>
      </c>
      <c r="C8" s="1">
        <v>0.0918620271500572</v>
      </c>
      <c r="D8" s="1">
        <v>0.9523202888280471</v>
      </c>
      <c r="E8">
        <v>1</v>
      </c>
      <c r="F8">
        <v>1</v>
      </c>
      <c r="H8">
        <v>0</v>
      </c>
      <c r="I8" s="14">
        <v>0.06872854541152407</v>
      </c>
      <c r="J8" s="14">
        <v>0.10498833415350894</v>
      </c>
      <c r="K8" s="14">
        <v>-0.1372782781710864</v>
      </c>
      <c r="L8" s="14">
        <v>-0.1389401904102776</v>
      </c>
      <c r="M8" s="14">
        <v>-0.03090457970910343</v>
      </c>
      <c r="N8" s="14">
        <v>0.09629267973157418</v>
      </c>
      <c r="O8" s="14">
        <v>0.14563686088012062</v>
      </c>
      <c r="P8" s="14">
        <v>0.07543352047379415</v>
      </c>
      <c r="Q8" s="14">
        <v>-0.07164282398473176</v>
      </c>
      <c r="R8" s="14">
        <v>0.05447582295805553</v>
      </c>
      <c r="S8" s="14">
        <v>-0.24404802362302647</v>
      </c>
      <c r="T8" s="14">
        <v>-0.03269913502511912</v>
      </c>
      <c r="U8" s="14">
        <v>0.14158867274480436</v>
      </c>
      <c r="V8" s="14">
        <v>-0.1888131613340125</v>
      </c>
      <c r="W8" s="14">
        <v>0.03813895309627213</v>
      </c>
      <c r="Y8" s="14">
        <v>-0.007936186853846887</v>
      </c>
      <c r="Z8" s="14">
        <v>0.12420033547426428</v>
      </c>
    </row>
    <row r="9" spans="1:26" ht="12.75">
      <c r="A9" s="1">
        <v>3</v>
      </c>
      <c r="B9" s="1">
        <v>9.80177512800563</v>
      </c>
      <c r="C9" s="1">
        <v>-0.01593693056969059</v>
      </c>
      <c r="D9" s="1">
        <v>-0.16521584373887643</v>
      </c>
      <c r="E9">
        <v>2</v>
      </c>
      <c r="F9">
        <v>2</v>
      </c>
      <c r="H9">
        <v>1</v>
      </c>
      <c r="I9" s="14"/>
      <c r="J9" s="14">
        <v>0.0918620271500572</v>
      </c>
      <c r="K9" s="14">
        <v>0.02776421538494489</v>
      </c>
      <c r="L9" s="14">
        <v>-0.02980010333668659</v>
      </c>
      <c r="M9" s="14">
        <v>-0.010537409875754022</v>
      </c>
      <c r="N9" s="14">
        <v>-0.014750886586973877</v>
      </c>
      <c r="O9" s="14">
        <v>-0.08269568335970234</v>
      </c>
      <c r="P9" s="14">
        <v>0.0506656002714152</v>
      </c>
      <c r="Q9" s="14">
        <v>-0.1401627619478969</v>
      </c>
      <c r="R9" s="14">
        <v>-0.03888775163773772</v>
      </c>
      <c r="S9" s="14">
        <v>-0.045665865990793364</v>
      </c>
      <c r="T9" s="14">
        <v>0.03377651684640526</v>
      </c>
      <c r="U9" s="14">
        <v>0.0065599303849595</v>
      </c>
      <c r="V9" s="14">
        <v>0.017624911626390016</v>
      </c>
      <c r="W9" s="14">
        <v>0.1386945864893221</v>
      </c>
      <c r="Y9" s="14">
        <v>0.00031766610128209597</v>
      </c>
      <c r="Z9" s="14">
        <v>0.07005726329817948</v>
      </c>
    </row>
    <row r="10" spans="1:26" ht="12.75">
      <c r="A10" s="1">
        <v>4</v>
      </c>
      <c r="B10" s="1">
        <v>9.700933232098803</v>
      </c>
      <c r="C10" s="1">
        <v>-0.07762433093414245</v>
      </c>
      <c r="D10" s="1">
        <v>-0.804720160752956</v>
      </c>
      <c r="E10">
        <v>3</v>
      </c>
      <c r="F10">
        <v>3</v>
      </c>
      <c r="H10">
        <v>2</v>
      </c>
      <c r="I10" s="14"/>
      <c r="J10" s="14"/>
      <c r="K10" s="14">
        <v>-0.01593693056969059</v>
      </c>
      <c r="L10" s="14">
        <v>0.06965818937680801</v>
      </c>
      <c r="M10" s="14">
        <v>0.12006507466681349</v>
      </c>
      <c r="N10" s="14">
        <v>-0.04607823516026244</v>
      </c>
      <c r="O10" s="14">
        <v>-0.07756792630719644</v>
      </c>
      <c r="P10" s="14">
        <v>-0.015975502119220053</v>
      </c>
      <c r="Q10" s="14">
        <v>-0.026595346840867506</v>
      </c>
      <c r="R10" s="14">
        <v>-0.012177152998653185</v>
      </c>
      <c r="S10" s="14">
        <v>0.0560751191733484</v>
      </c>
      <c r="T10" s="14">
        <v>-0.0607188093655342</v>
      </c>
      <c r="U10" s="14">
        <v>-0.005464341834741759</v>
      </c>
      <c r="V10" s="14">
        <v>0.05706274941081091</v>
      </c>
      <c r="W10" s="14">
        <v>0.28672542937958667</v>
      </c>
      <c r="Y10" s="14">
        <v>0.025313255139323178</v>
      </c>
      <c r="Z10" s="14">
        <v>0.09694133103026295</v>
      </c>
    </row>
    <row r="11" spans="1:26" ht="12.75">
      <c r="A11" s="1">
        <v>5</v>
      </c>
      <c r="B11" s="1">
        <v>9.600091336191978</v>
      </c>
      <c r="C11" s="1">
        <v>0.022841590192664185</v>
      </c>
      <c r="D11" s="1">
        <v>0.2367954468720463</v>
      </c>
      <c r="E11">
        <v>4</v>
      </c>
      <c r="F11">
        <v>4</v>
      </c>
      <c r="H11">
        <v>3</v>
      </c>
      <c r="I11" s="14"/>
      <c r="J11" s="14"/>
      <c r="K11" s="14"/>
      <c r="L11" s="14">
        <v>-0.07762433093414245</v>
      </c>
      <c r="M11" s="14">
        <v>0.00105948715755666</v>
      </c>
      <c r="N11" s="14">
        <v>-0.06422922025895517</v>
      </c>
      <c r="O11" s="14">
        <v>0.0843448662607198</v>
      </c>
      <c r="P11" s="14">
        <v>-0.006329846584087306</v>
      </c>
      <c r="Q11" s="14">
        <v>0.0030566188887899415</v>
      </c>
      <c r="R11" s="14">
        <v>0.07594454097110415</v>
      </c>
      <c r="S11" s="14">
        <v>-0.1940608710102545</v>
      </c>
      <c r="T11" s="14">
        <v>-0.017368552041109098</v>
      </c>
      <c r="U11" s="14">
        <v>0.0022457648084230897</v>
      </c>
      <c r="V11" s="14">
        <v>0.14543788292933613</v>
      </c>
      <c r="W11" s="14">
        <v>-0.023659428928754167</v>
      </c>
      <c r="Y11" s="14">
        <v>-0.005931924061781076</v>
      </c>
      <c r="Z11" s="14">
        <v>0.0865180575234215</v>
      </c>
    </row>
    <row r="12" spans="1:26" ht="12.75">
      <c r="A12" s="1">
        <v>6</v>
      </c>
      <c r="B12" s="1">
        <v>9.499249440285151</v>
      </c>
      <c r="C12" s="1">
        <v>0.1162093840765781</v>
      </c>
      <c r="D12" s="1">
        <v>1.2047258006570933</v>
      </c>
      <c r="E12">
        <v>5</v>
      </c>
      <c r="F12">
        <v>5</v>
      </c>
      <c r="H12">
        <v>4</v>
      </c>
      <c r="I12" s="14"/>
      <c r="J12" s="14"/>
      <c r="K12" s="14"/>
      <c r="L12" s="14"/>
      <c r="M12" s="14">
        <v>0.022841590192664185</v>
      </c>
      <c r="N12" s="14">
        <v>0.006548187652956727</v>
      </c>
      <c r="O12" s="14">
        <v>0.0729972072572771</v>
      </c>
      <c r="P12" s="14">
        <v>0.01240821977385842</v>
      </c>
      <c r="Q12" s="14">
        <v>-0.02026322030089389</v>
      </c>
      <c r="R12" s="14">
        <v>0.1527798436145993</v>
      </c>
      <c r="S12" s="14">
        <v>-0.03732312771034785</v>
      </c>
      <c r="T12" s="14">
        <v>-0.04246910956774386</v>
      </c>
      <c r="U12" s="14">
        <v>-0.13547440077652873</v>
      </c>
      <c r="V12" s="14">
        <v>-0.1277016989434383</v>
      </c>
      <c r="W12" s="14">
        <v>0.06999616549420296</v>
      </c>
      <c r="Y12" s="14">
        <v>-0.002332758483035814</v>
      </c>
      <c r="Z12" s="14">
        <v>0.08514501395264441</v>
      </c>
    </row>
    <row r="13" spans="1:26" ht="12.75">
      <c r="A13" s="1">
        <v>7</v>
      </c>
      <c r="B13" s="1">
        <v>9.398407544378326</v>
      </c>
      <c r="C13" s="1">
        <v>-0.041655865474862</v>
      </c>
      <c r="D13" s="1">
        <v>-0.43184030519598815</v>
      </c>
      <c r="E13">
        <v>6</v>
      </c>
      <c r="F13">
        <v>6</v>
      </c>
      <c r="H13">
        <v>5</v>
      </c>
      <c r="I13" s="14"/>
      <c r="J13" s="14"/>
      <c r="K13" s="14"/>
      <c r="L13" s="14"/>
      <c r="M13" s="14"/>
      <c r="N13" s="14">
        <v>0.1162093840765781</v>
      </c>
      <c r="O13" s="14">
        <v>0.04184473793666044</v>
      </c>
      <c r="P13" s="14">
        <v>-0.13160562546882026</v>
      </c>
      <c r="Q13" s="14">
        <v>-0.026221549626518126</v>
      </c>
      <c r="R13" s="14">
        <v>0.020342817899630106</v>
      </c>
      <c r="S13" s="14">
        <v>0.011653662500599182</v>
      </c>
      <c r="T13" s="14">
        <v>-0.06908305333354647</v>
      </c>
      <c r="U13" s="14">
        <v>0.0013269222417520155</v>
      </c>
      <c r="V13" s="14">
        <v>-0.13441294724921882</v>
      </c>
      <c r="W13" s="14">
        <v>-0.16625324059724278</v>
      </c>
      <c r="Y13" s="14">
        <v>-0.03361988916201266</v>
      </c>
      <c r="Z13" s="14">
        <v>0.09005621167745008</v>
      </c>
    </row>
    <row r="14" spans="1:26" ht="12.75">
      <c r="A14" s="1">
        <v>8</v>
      </c>
      <c r="B14" s="1">
        <v>9.297565648471501</v>
      </c>
      <c r="C14" s="1">
        <v>0.06001802337103079</v>
      </c>
      <c r="D14" s="1">
        <v>0.6221981282671154</v>
      </c>
      <c r="E14">
        <v>7</v>
      </c>
      <c r="F14">
        <v>7</v>
      </c>
      <c r="H14">
        <v>6</v>
      </c>
      <c r="I14" s="14"/>
      <c r="J14" s="14"/>
      <c r="K14" s="14"/>
      <c r="L14" s="14"/>
      <c r="M14" s="14"/>
      <c r="N14" s="14"/>
      <c r="O14" s="14">
        <v>-0.041655865474862</v>
      </c>
      <c r="P14" s="14">
        <v>-0.07184747178465223</v>
      </c>
      <c r="Q14" s="14">
        <v>-0.13865993621908856</v>
      </c>
      <c r="R14" s="14">
        <v>0.0540994157169461</v>
      </c>
      <c r="S14" s="14">
        <v>0.21990237718643613</v>
      </c>
      <c r="T14" s="14">
        <v>0.1365756665909501</v>
      </c>
      <c r="U14" s="14">
        <v>0.15155970747083813</v>
      </c>
      <c r="V14" s="14">
        <v>-0.08732236902073076</v>
      </c>
      <c r="W14" s="14">
        <v>-0.13319925023147938</v>
      </c>
      <c r="Y14" s="14">
        <v>0.009939141581595281</v>
      </c>
      <c r="Z14" s="14">
        <v>0.1339351828891343</v>
      </c>
    </row>
    <row r="15" spans="1:26" ht="12.75">
      <c r="A15" s="1">
        <v>9</v>
      </c>
      <c r="B15" s="1">
        <v>9.196723752564674</v>
      </c>
      <c r="C15" s="1">
        <v>-0.02821381513847321</v>
      </c>
      <c r="D15" s="1">
        <v>-0.2924885223545298</v>
      </c>
      <c r="E15">
        <v>8</v>
      </c>
      <c r="F15">
        <v>8</v>
      </c>
      <c r="H15">
        <v>7</v>
      </c>
      <c r="I15" s="14"/>
      <c r="J15" s="14"/>
      <c r="K15" s="14"/>
      <c r="L15" s="14"/>
      <c r="M15" s="14"/>
      <c r="N15" s="14"/>
      <c r="O15" s="14"/>
      <c r="P15" s="14">
        <v>0.06001802337103079</v>
      </c>
      <c r="Q15" s="14">
        <v>-0.13431271571438685</v>
      </c>
      <c r="R15" s="14">
        <v>0.01889507650364486</v>
      </c>
      <c r="S15" s="14">
        <v>0.05879830524552787</v>
      </c>
      <c r="T15" s="14">
        <v>-0.03621213338786333</v>
      </c>
      <c r="U15" s="14">
        <v>0.1813120618465618</v>
      </c>
      <c r="V15" s="14">
        <v>0.16554085303647526</v>
      </c>
      <c r="W15" s="14">
        <v>-0.03729631383587595</v>
      </c>
      <c r="Y15" s="14">
        <v>0.034592894633139304</v>
      </c>
      <c r="Z15" s="14">
        <v>0.10614219431653817</v>
      </c>
    </row>
    <row r="16" spans="1:26" ht="12.75">
      <c r="A16" s="1">
        <v>10</v>
      </c>
      <c r="B16" s="1">
        <v>9.09588185665785</v>
      </c>
      <c r="C16" s="1">
        <v>-0.0006627626836355205</v>
      </c>
      <c r="D16" s="1">
        <v>-0.006870764448439863</v>
      </c>
      <c r="E16">
        <v>9</v>
      </c>
      <c r="F16">
        <v>9</v>
      </c>
      <c r="H16">
        <v>8</v>
      </c>
      <c r="I16" s="14"/>
      <c r="J16" s="14"/>
      <c r="K16" s="14"/>
      <c r="L16" s="14"/>
      <c r="M16" s="14"/>
      <c r="N16" s="14"/>
      <c r="O16" s="14"/>
      <c r="P16" s="14"/>
      <c r="Q16" s="14">
        <v>-0.02821381513847321</v>
      </c>
      <c r="R16" s="14">
        <v>-0.2015331532256699</v>
      </c>
      <c r="S16" s="14">
        <v>0.0813667068258237</v>
      </c>
      <c r="T16" s="14">
        <v>0.12920904264509048</v>
      </c>
      <c r="U16" s="14">
        <v>-0.08651867811340708</v>
      </c>
      <c r="V16" s="14">
        <v>0.17980881106143443</v>
      </c>
      <c r="W16" s="14">
        <v>-0.11379637346446003</v>
      </c>
      <c r="Y16" s="14">
        <v>-0.005668208487094516</v>
      </c>
      <c r="Z16" s="14">
        <v>0.13980257126509885</v>
      </c>
    </row>
    <row r="17" spans="1:26" ht="12.75">
      <c r="A17" s="1">
        <v>11</v>
      </c>
      <c r="B17" s="1">
        <v>8.995039960751024</v>
      </c>
      <c r="C17" s="1">
        <v>0.07795864541795972</v>
      </c>
      <c r="D17" s="1">
        <v>0.8081859504341286</v>
      </c>
      <c r="E17">
        <v>10</v>
      </c>
      <c r="F17">
        <v>10</v>
      </c>
      <c r="H17">
        <v>9</v>
      </c>
      <c r="I17" s="14"/>
      <c r="J17" s="14"/>
      <c r="K17" s="14"/>
      <c r="L17" s="14"/>
      <c r="M17" s="14"/>
      <c r="N17" s="14"/>
      <c r="O17" s="14"/>
      <c r="P17" s="14"/>
      <c r="Q17" s="14"/>
      <c r="R17" s="14">
        <v>-0.0006627626836355205</v>
      </c>
      <c r="S17" s="14">
        <v>-0.1048038117970922</v>
      </c>
      <c r="T17" s="14">
        <v>-0.07077959103815701</v>
      </c>
      <c r="U17" s="14">
        <v>0.029432653770834705</v>
      </c>
      <c r="V17" s="14">
        <v>0.060144279585321314</v>
      </c>
      <c r="W17" s="14">
        <v>0.04826529300139448</v>
      </c>
      <c r="Y17" s="14">
        <v>-0.006400656526889037</v>
      </c>
      <c r="Z17" s="14">
        <v>0.06717346542883468</v>
      </c>
    </row>
    <row r="18" spans="1:26" ht="12.75">
      <c r="A18" s="1">
        <v>12</v>
      </c>
      <c r="B18" s="1">
        <v>8.894198064844199</v>
      </c>
      <c r="C18" s="1">
        <v>0.06612151351706963</v>
      </c>
      <c r="D18" s="1">
        <v>0.6854721238348391</v>
      </c>
      <c r="E18">
        <v>11</v>
      </c>
      <c r="F18">
        <v>11</v>
      </c>
      <c r="H18">
        <v>10</v>
      </c>
      <c r="I18" s="14"/>
      <c r="J18" s="14"/>
      <c r="K18" s="14"/>
      <c r="L18" s="14"/>
      <c r="M18" s="14"/>
      <c r="N18" s="14"/>
      <c r="O18" s="14"/>
      <c r="P18" s="14"/>
      <c r="Q18" s="14"/>
      <c r="R18" s="14"/>
      <c r="S18" s="14">
        <v>0.07795864541795972</v>
      </c>
      <c r="T18" s="14">
        <v>-0.07502411088476002</v>
      </c>
      <c r="U18" s="14">
        <v>-0.017425839891769712</v>
      </c>
      <c r="V18" s="14">
        <v>0.010380215158635409</v>
      </c>
      <c r="W18" s="14">
        <v>-0.13163584624505553</v>
      </c>
      <c r="Y18" s="14">
        <v>-0.027149387288998027</v>
      </c>
      <c r="Z18" s="14">
        <v>0.08024980722396934</v>
      </c>
    </row>
    <row r="19" spans="1:26" ht="12.75">
      <c r="A19" s="1">
        <v>13</v>
      </c>
      <c r="B19" s="1">
        <v>8.793356168937374</v>
      </c>
      <c r="C19" s="1">
        <v>-0.02015245565979562</v>
      </c>
      <c r="D19" s="1">
        <v>-0.20891757987423237</v>
      </c>
      <c r="E19">
        <v>12</v>
      </c>
      <c r="F19">
        <v>12</v>
      </c>
      <c r="H19">
        <v>11</v>
      </c>
      <c r="I19" s="14"/>
      <c r="J19" s="14"/>
      <c r="K19" s="14"/>
      <c r="L19" s="14"/>
      <c r="M19" s="14"/>
      <c r="N19" s="14"/>
      <c r="O19" s="14"/>
      <c r="P19" s="14"/>
      <c r="Q19" s="14"/>
      <c r="R19" s="14"/>
      <c r="S19" s="14"/>
      <c r="T19" s="14">
        <v>0.06612151351706963</v>
      </c>
      <c r="U19" s="14">
        <v>-0.10557193037728396</v>
      </c>
      <c r="V19" s="14">
        <v>0.1255070199444166</v>
      </c>
      <c r="W19" s="14">
        <v>-0.09225491404497532</v>
      </c>
      <c r="Y19" s="14">
        <v>-0.0015495777401932642</v>
      </c>
      <c r="Z19" s="14">
        <v>0.11513884877175684</v>
      </c>
    </row>
    <row r="20" spans="1:26" ht="12.75">
      <c r="A20" s="1">
        <v>14</v>
      </c>
      <c r="B20" s="1">
        <v>8.692514273030547</v>
      </c>
      <c r="C20" s="1">
        <v>0.042981756627096246</v>
      </c>
      <c r="D20" s="1">
        <v>0.4455856261324365</v>
      </c>
      <c r="E20">
        <v>13</v>
      </c>
      <c r="F20">
        <v>13</v>
      </c>
      <c r="H20">
        <v>12</v>
      </c>
      <c r="I20" s="14"/>
      <c r="J20" s="14"/>
      <c r="K20" s="14"/>
      <c r="L20" s="14"/>
      <c r="M20" s="14"/>
      <c r="N20" s="14"/>
      <c r="O20" s="14"/>
      <c r="P20" s="14"/>
      <c r="Q20" s="14"/>
      <c r="R20" s="14"/>
      <c r="S20" s="14"/>
      <c r="T20" s="14"/>
      <c r="U20" s="14">
        <v>-0.02015245565979562</v>
      </c>
      <c r="V20" s="14">
        <v>0.029395747327624733</v>
      </c>
      <c r="W20" s="14">
        <v>0.055835684291633214</v>
      </c>
      <c r="Y20" s="14">
        <v>0.021692991986487442</v>
      </c>
      <c r="Z20" s="14">
        <v>0.03857523406544084</v>
      </c>
    </row>
    <row r="21" spans="1:26" ht="12.75">
      <c r="A21" s="1">
        <v>15</v>
      </c>
      <c r="B21" s="1">
        <v>8.591672377123722</v>
      </c>
      <c r="C21" s="1">
        <v>0.07330519628412091</v>
      </c>
      <c r="D21" s="1">
        <v>0.7599443193633817</v>
      </c>
      <c r="E21">
        <v>14</v>
      </c>
      <c r="F21">
        <v>14</v>
      </c>
      <c r="H21">
        <v>13</v>
      </c>
      <c r="I21" s="14"/>
      <c r="J21" s="14"/>
      <c r="K21" s="14"/>
      <c r="L21" s="14"/>
      <c r="M21" s="14"/>
      <c r="N21" s="14"/>
      <c r="O21" s="14"/>
      <c r="P21" s="14"/>
      <c r="Q21" s="14"/>
      <c r="R21" s="14"/>
      <c r="S21" s="14"/>
      <c r="T21" s="14"/>
      <c r="U21" s="14"/>
      <c r="V21" s="14">
        <v>0.042981756627096246</v>
      </c>
      <c r="W21" s="14">
        <v>-0.10896922994000668</v>
      </c>
      <c r="Y21" s="14">
        <v>-0.03299373665645522</v>
      </c>
      <c r="Z21" s="14">
        <v>0.10744557300958447</v>
      </c>
    </row>
    <row r="22" spans="1:26" ht="12.75">
      <c r="A22" s="1">
        <v>16</v>
      </c>
      <c r="B22" s="1">
        <v>10.151553908620077</v>
      </c>
      <c r="C22" s="1">
        <v>0.10498833415350894</v>
      </c>
      <c r="D22" s="1">
        <v>1.088398806411305</v>
      </c>
      <c r="E22">
        <v>0</v>
      </c>
      <c r="F22">
        <v>1</v>
      </c>
      <c r="H22">
        <v>14</v>
      </c>
      <c r="I22" s="14"/>
      <c r="J22" s="14"/>
      <c r="K22" s="14"/>
      <c r="L22" s="14"/>
      <c r="M22" s="14"/>
      <c r="N22" s="14"/>
      <c r="O22" s="14"/>
      <c r="P22" s="14"/>
      <c r="Q22" s="14"/>
      <c r="R22" s="14"/>
      <c r="S22" s="14"/>
      <c r="T22" s="14"/>
      <c r="U22" s="14"/>
      <c r="V22" s="14"/>
      <c r="W22" s="14">
        <v>0.07330519628412091</v>
      </c>
      <c r="Y22" s="14">
        <v>0.07330519628412091</v>
      </c>
      <c r="Z22" s="14">
        <v>0.07330519628412091</v>
      </c>
    </row>
    <row r="23" spans="1:6" ht="12.75">
      <c r="A23" s="1">
        <v>17</v>
      </c>
      <c r="B23" s="1">
        <v>10.050712012713252</v>
      </c>
      <c r="C23" s="1">
        <v>0.02776421538494489</v>
      </c>
      <c r="D23" s="1">
        <v>0.287827587032063</v>
      </c>
      <c r="E23">
        <v>1</v>
      </c>
      <c r="F23">
        <v>2</v>
      </c>
    </row>
    <row r="24" spans="1:23" ht="12.75">
      <c r="A24" s="1">
        <v>18</v>
      </c>
      <c r="B24" s="1">
        <v>9.949870116806427</v>
      </c>
      <c r="C24" s="1">
        <v>0.06965818937680801</v>
      </c>
      <c r="D24" s="1">
        <v>0.7221363286290085</v>
      </c>
      <c r="E24">
        <v>2</v>
      </c>
      <c r="F24">
        <v>3</v>
      </c>
      <c r="H24" s="14" t="s">
        <v>72</v>
      </c>
      <c r="I24" s="14">
        <v>0.06872854541152407</v>
      </c>
      <c r="J24" s="14">
        <v>0.09842518065178307</v>
      </c>
      <c r="K24" s="14">
        <v>-0.041816997785277366</v>
      </c>
      <c r="L24" s="14">
        <v>-0.04417660882607466</v>
      </c>
      <c r="M24" s="14">
        <v>0.020504832486435375</v>
      </c>
      <c r="N24" s="14">
        <v>0.015665318242486254</v>
      </c>
      <c r="O24" s="14">
        <v>0.020414885313288167</v>
      </c>
      <c r="P24" s="14">
        <v>-0.0034041352583351614</v>
      </c>
      <c r="Q24" s="14">
        <v>-0.06477950565378521</v>
      </c>
      <c r="R24" s="14">
        <v>0.01232766971182837</v>
      </c>
      <c r="S24" s="14">
        <v>-0.010922443980165397</v>
      </c>
      <c r="T24" s="14">
        <v>-0.0032226462536931364</v>
      </c>
      <c r="U24" s="14">
        <v>0.01103215897035744</v>
      </c>
      <c r="V24" s="14">
        <v>0.021116717868581474</v>
      </c>
      <c r="W24" s="14">
        <v>-0.006406885950087826</v>
      </c>
    </row>
    <row r="25" spans="1:23" ht="12.75">
      <c r="A25" s="1">
        <v>19</v>
      </c>
      <c r="B25" s="1">
        <v>9.849028220899601</v>
      </c>
      <c r="C25" s="1">
        <v>0.00105948715755666</v>
      </c>
      <c r="D25" s="1">
        <v>0.010983549429469964</v>
      </c>
      <c r="E25">
        <v>3</v>
      </c>
      <c r="F25">
        <v>4</v>
      </c>
      <c r="H25" s="14" t="s">
        <v>70</v>
      </c>
      <c r="I25" s="14"/>
      <c r="J25" s="14">
        <v>0.009281700694077197</v>
      </c>
      <c r="K25" s="14">
        <v>0.08551075709588019</v>
      </c>
      <c r="L25" s="14">
        <v>0.08806045593958324</v>
      </c>
      <c r="M25" s="14">
        <v>0.058954160556563405</v>
      </c>
      <c r="N25" s="14">
        <v>0.0745835797621874</v>
      </c>
      <c r="O25" s="14">
        <v>0.0885785185036489</v>
      </c>
      <c r="P25" s="14">
        <v>0.07040497597778145</v>
      </c>
      <c r="Q25" s="14">
        <v>0.05797430564973393</v>
      </c>
      <c r="R25" s="14">
        <v>0.09221433193205046</v>
      </c>
      <c r="S25" s="14">
        <v>0.1334771899753271</v>
      </c>
      <c r="T25" s="14">
        <v>0.07646723918430912</v>
      </c>
      <c r="U25" s="14">
        <v>0.09701784020849633</v>
      </c>
      <c r="V25" s="14">
        <v>0.11703054873346366</v>
      </c>
      <c r="W25" s="14">
        <v>0.12421255715871878</v>
      </c>
    </row>
    <row r="26" spans="1:6" ht="12.75">
      <c r="A26" s="1">
        <v>20</v>
      </c>
      <c r="B26" s="1">
        <v>9.748186324992774</v>
      </c>
      <c r="C26" s="1">
        <v>0.006548187652956727</v>
      </c>
      <c r="D26" s="1">
        <v>0.06788411001182787</v>
      </c>
      <c r="E26">
        <v>4</v>
      </c>
      <c r="F26">
        <v>5</v>
      </c>
    </row>
    <row r="27" spans="1:6" ht="12.75">
      <c r="A27" s="1">
        <v>21</v>
      </c>
      <c r="B27" s="1">
        <v>9.647344429085948</v>
      </c>
      <c r="C27" s="1">
        <v>0.04184473793666044</v>
      </c>
      <c r="D27" s="1">
        <v>0.43379831856616713</v>
      </c>
      <c r="E27">
        <v>5</v>
      </c>
      <c r="F27">
        <v>6</v>
      </c>
    </row>
    <row r="28" spans="1:6" ht="12.75">
      <c r="A28" s="1">
        <v>22</v>
      </c>
      <c r="B28" s="1">
        <v>9.546502533179124</v>
      </c>
      <c r="C28" s="1">
        <v>-0.07184747178465223</v>
      </c>
      <c r="D28" s="1">
        <v>-0.7448323012702248</v>
      </c>
      <c r="E28">
        <v>6</v>
      </c>
      <c r="F28">
        <v>7</v>
      </c>
    </row>
    <row r="29" spans="1:6" ht="12.75">
      <c r="A29" s="1">
        <v>23</v>
      </c>
      <c r="B29" s="1">
        <v>9.445660637272297</v>
      </c>
      <c r="C29" s="1">
        <v>-0.13431271571438685</v>
      </c>
      <c r="D29" s="1">
        <v>-1.3924004095126767</v>
      </c>
      <c r="E29">
        <v>7</v>
      </c>
      <c r="F29">
        <v>8</v>
      </c>
    </row>
    <row r="30" spans="1:6" ht="12.75">
      <c r="A30" s="1">
        <v>24</v>
      </c>
      <c r="B30" s="1">
        <v>9.344818741365472</v>
      </c>
      <c r="C30" s="1">
        <v>-0.2015331532256699</v>
      </c>
      <c r="D30" s="1">
        <v>-2.089264918732827</v>
      </c>
      <c r="E30">
        <v>8</v>
      </c>
      <c r="F30">
        <v>9</v>
      </c>
    </row>
    <row r="31" spans="1:6" ht="12.75">
      <c r="A31" s="1">
        <v>25</v>
      </c>
      <c r="B31" s="1">
        <v>9.243976845458647</v>
      </c>
      <c r="C31" s="1">
        <v>-0.1048038117970922</v>
      </c>
      <c r="D31" s="1">
        <v>-1.0864858899515912</v>
      </c>
      <c r="E31">
        <v>9</v>
      </c>
      <c r="F31">
        <v>10</v>
      </c>
    </row>
    <row r="32" spans="1:6" ht="12.75">
      <c r="A32" s="1">
        <v>26</v>
      </c>
      <c r="B32" s="1">
        <v>9.143134949551822</v>
      </c>
      <c r="C32" s="1">
        <v>-0.07502411088476002</v>
      </c>
      <c r="D32" s="1">
        <v>-0.777764057287055</v>
      </c>
      <c r="E32">
        <v>10</v>
      </c>
      <c r="F32">
        <v>11</v>
      </c>
    </row>
    <row r="33" spans="1:6" ht="12.75">
      <c r="A33" s="1">
        <v>27</v>
      </c>
      <c r="B33" s="1">
        <v>9.042293053644997</v>
      </c>
      <c r="C33" s="1">
        <v>-0.10557193037728396</v>
      </c>
      <c r="D33" s="1">
        <v>-1.0944488636724683</v>
      </c>
      <c r="E33">
        <v>11</v>
      </c>
      <c r="F33">
        <v>12</v>
      </c>
    </row>
    <row r="34" spans="1:6" ht="12.75">
      <c r="A34" s="1">
        <v>28</v>
      </c>
      <c r="B34" s="1">
        <v>8.941451157738172</v>
      </c>
      <c r="C34" s="1">
        <v>0.029395747327624733</v>
      </c>
      <c r="D34" s="1">
        <v>0.3047414416365016</v>
      </c>
      <c r="E34">
        <v>12</v>
      </c>
      <c r="F34">
        <v>13</v>
      </c>
    </row>
    <row r="35" spans="1:6" ht="12.75">
      <c r="A35" s="1">
        <v>29</v>
      </c>
      <c r="B35" s="1">
        <v>8.840609261831345</v>
      </c>
      <c r="C35" s="1">
        <v>-0.10896922994000668</v>
      </c>
      <c r="D35" s="1">
        <v>-1.1296681746454627</v>
      </c>
      <c r="E35">
        <v>13</v>
      </c>
      <c r="F35">
        <v>14</v>
      </c>
    </row>
    <row r="36" spans="1:6" ht="12.75">
      <c r="A36" s="1">
        <v>30</v>
      </c>
      <c r="B36" s="1">
        <v>10.299648897420875</v>
      </c>
      <c r="C36" s="1">
        <v>-0.1372782781710864</v>
      </c>
      <c r="D36" s="1">
        <v>-1.4231439646346253</v>
      </c>
      <c r="E36">
        <v>0</v>
      </c>
      <c r="F36">
        <v>2</v>
      </c>
    </row>
    <row r="37" spans="1:6" ht="12.75">
      <c r="A37" s="1">
        <v>31</v>
      </c>
      <c r="B37" s="1">
        <v>10.198807001514048</v>
      </c>
      <c r="C37" s="1">
        <v>-0.02980010333668659</v>
      </c>
      <c r="D37" s="1">
        <v>-0.3089333416335495</v>
      </c>
      <c r="E37">
        <v>1</v>
      </c>
      <c r="F37">
        <v>3</v>
      </c>
    </row>
    <row r="38" spans="1:6" ht="12.75">
      <c r="A38" s="1">
        <v>32</v>
      </c>
      <c r="B38" s="1">
        <v>10.097965105607225</v>
      </c>
      <c r="C38" s="1">
        <v>0.12006507466681349</v>
      </c>
      <c r="D38" s="1">
        <v>1.2446971848126656</v>
      </c>
      <c r="E38">
        <v>2</v>
      </c>
      <c r="F38">
        <v>4</v>
      </c>
    </row>
    <row r="39" spans="1:6" ht="12.75">
      <c r="A39" s="1">
        <v>33</v>
      </c>
      <c r="B39" s="1">
        <v>9.997123209700398</v>
      </c>
      <c r="C39" s="1">
        <v>-0.06422922025895517</v>
      </c>
      <c r="D39" s="1">
        <v>-0.6658549945593091</v>
      </c>
      <c r="E39">
        <v>3</v>
      </c>
      <c r="F39">
        <v>5</v>
      </c>
    </row>
    <row r="40" spans="1:6" ht="12.75">
      <c r="A40" s="1">
        <v>34</v>
      </c>
      <c r="B40" s="1">
        <v>9.896281313793573</v>
      </c>
      <c r="C40" s="1">
        <v>0.0729972072572771</v>
      </c>
      <c r="D40" s="1">
        <v>0.7567514418698266</v>
      </c>
      <c r="E40">
        <v>4</v>
      </c>
      <c r="F40">
        <v>6</v>
      </c>
    </row>
    <row r="41" spans="1:6" ht="12.75">
      <c r="A41" s="1">
        <v>35</v>
      </c>
      <c r="B41" s="1">
        <v>9.795439417886746</v>
      </c>
      <c r="C41" s="1">
        <v>-0.13160562546882026</v>
      </c>
      <c r="D41" s="1">
        <v>-1.3643363982501082</v>
      </c>
      <c r="E41">
        <v>5</v>
      </c>
      <c r="F41">
        <v>7</v>
      </c>
    </row>
    <row r="42" spans="1:6" ht="12.75">
      <c r="A42" s="1">
        <v>36</v>
      </c>
      <c r="B42" s="1">
        <v>9.69459752197992</v>
      </c>
      <c r="C42" s="1">
        <v>-0.13865993621908856</v>
      </c>
      <c r="D42" s="1">
        <v>-1.4374674128771256</v>
      </c>
      <c r="E42">
        <v>6</v>
      </c>
      <c r="F42">
        <v>8</v>
      </c>
    </row>
    <row r="43" spans="1:6" ht="12.75">
      <c r="A43" s="1">
        <v>37</v>
      </c>
      <c r="B43" s="1">
        <v>9.593755626073095</v>
      </c>
      <c r="C43" s="1">
        <v>0.01889507650364486</v>
      </c>
      <c r="D43" s="1">
        <v>0.1958825128470716</v>
      </c>
      <c r="E43">
        <v>7</v>
      </c>
      <c r="F43">
        <v>9</v>
      </c>
    </row>
    <row r="44" spans="1:6" ht="12.75">
      <c r="A44" s="1">
        <v>38</v>
      </c>
      <c r="B44" s="1">
        <v>9.492913730166268</v>
      </c>
      <c r="C44" s="1">
        <v>0.0813667068258237</v>
      </c>
      <c r="D44" s="1">
        <v>0.8435168278921135</v>
      </c>
      <c r="E44">
        <v>8</v>
      </c>
      <c r="F44">
        <v>10</v>
      </c>
    </row>
    <row r="45" spans="1:6" ht="12.75">
      <c r="A45" s="1">
        <v>39</v>
      </c>
      <c r="B45" s="1">
        <v>9.392071834259445</v>
      </c>
      <c r="C45" s="1">
        <v>-0.07077959103815701</v>
      </c>
      <c r="D45" s="1">
        <v>-0.7337617367237336</v>
      </c>
      <c r="E45">
        <v>9</v>
      </c>
      <c r="F45">
        <v>11</v>
      </c>
    </row>
    <row r="46" spans="1:6" ht="12.75">
      <c r="A46" s="1">
        <v>40</v>
      </c>
      <c r="B46" s="1">
        <v>9.291229938352618</v>
      </c>
      <c r="C46" s="1">
        <v>-0.017425839891769712</v>
      </c>
      <c r="D46" s="1">
        <v>-0.180651150357192</v>
      </c>
      <c r="E46">
        <v>10</v>
      </c>
      <c r="F46">
        <v>12</v>
      </c>
    </row>
    <row r="47" spans="1:6" ht="12.75">
      <c r="A47" s="1">
        <v>41</v>
      </c>
      <c r="B47" s="1">
        <v>9.190388042445793</v>
      </c>
      <c r="C47" s="1">
        <v>0.1255070199444166</v>
      </c>
      <c r="D47" s="1">
        <v>1.3011130408451894</v>
      </c>
      <c r="E47">
        <v>11</v>
      </c>
      <c r="F47">
        <v>13</v>
      </c>
    </row>
    <row r="48" spans="1:6" ht="12.75">
      <c r="A48" s="1">
        <v>42</v>
      </c>
      <c r="B48" s="1">
        <v>9.089546146538968</v>
      </c>
      <c r="C48" s="1">
        <v>0.055835684291633214</v>
      </c>
      <c r="D48" s="1">
        <v>0.5788404266831672</v>
      </c>
      <c r="E48">
        <v>12</v>
      </c>
      <c r="F48">
        <v>14</v>
      </c>
    </row>
    <row r="49" spans="1:6" ht="12.75">
      <c r="A49" s="1">
        <v>43</v>
      </c>
      <c r="B49" s="1">
        <v>10.447743886221671</v>
      </c>
      <c r="C49" s="1">
        <v>-0.1389401904102776</v>
      </c>
      <c r="D49" s="1">
        <v>-1.440372767359043</v>
      </c>
      <c r="E49">
        <v>0</v>
      </c>
      <c r="F49">
        <v>3</v>
      </c>
    </row>
    <row r="50" spans="1:6" ht="12.75">
      <c r="A50" s="1">
        <v>44</v>
      </c>
      <c r="B50" s="1">
        <v>10.346901990314846</v>
      </c>
      <c r="C50" s="1">
        <v>-0.010537409875754022</v>
      </c>
      <c r="D50" s="1">
        <v>-0.10923979720135468</v>
      </c>
      <c r="E50">
        <v>1</v>
      </c>
      <c r="F50">
        <v>4</v>
      </c>
    </row>
    <row r="51" spans="1:6" ht="12.75">
      <c r="A51" s="1">
        <v>45</v>
      </c>
      <c r="B51" s="1">
        <v>10.246060094408021</v>
      </c>
      <c r="C51" s="1">
        <v>-0.04607823516026244</v>
      </c>
      <c r="D51" s="1">
        <v>-0.4776863691983143</v>
      </c>
      <c r="E51">
        <v>2</v>
      </c>
      <c r="F51">
        <v>5</v>
      </c>
    </row>
    <row r="52" spans="1:6" ht="12.75">
      <c r="A52" s="1">
        <v>46</v>
      </c>
      <c r="B52" s="1">
        <v>10.145218198501194</v>
      </c>
      <c r="C52" s="1">
        <v>0.0843448662607198</v>
      </c>
      <c r="D52" s="1">
        <v>0.8743909740568104</v>
      </c>
      <c r="E52">
        <v>3</v>
      </c>
      <c r="F52">
        <v>6</v>
      </c>
    </row>
    <row r="53" spans="1:6" ht="12.75">
      <c r="A53" s="1">
        <v>47</v>
      </c>
      <c r="B53" s="1">
        <v>10.044376302594369</v>
      </c>
      <c r="C53" s="1">
        <v>0.01240821977385842</v>
      </c>
      <c r="D53" s="1">
        <v>0.12863421160497848</v>
      </c>
      <c r="E53">
        <v>4</v>
      </c>
      <c r="F53">
        <v>7</v>
      </c>
    </row>
    <row r="54" spans="1:6" ht="12.75">
      <c r="A54" s="1">
        <v>48</v>
      </c>
      <c r="B54" s="1">
        <v>9.943534406687542</v>
      </c>
      <c r="C54" s="1">
        <v>-0.026221549626518126</v>
      </c>
      <c r="D54" s="1">
        <v>-0.27183499524840565</v>
      </c>
      <c r="E54">
        <v>5</v>
      </c>
      <c r="F54">
        <v>8</v>
      </c>
    </row>
    <row r="55" spans="1:6" ht="12.75">
      <c r="A55" s="1">
        <v>49</v>
      </c>
      <c r="B55" s="1">
        <v>9.842692510780719</v>
      </c>
      <c r="C55" s="1">
        <v>0.0540994157169461</v>
      </c>
      <c r="D55" s="1">
        <v>0.5608407826318975</v>
      </c>
      <c r="E55">
        <v>6</v>
      </c>
      <c r="F55">
        <v>9</v>
      </c>
    </row>
    <row r="56" spans="1:6" ht="12.75">
      <c r="A56" s="1">
        <v>50</v>
      </c>
      <c r="B56" s="1">
        <v>9.741850614873892</v>
      </c>
      <c r="C56" s="1">
        <v>0.05879830524552787</v>
      </c>
      <c r="D56" s="1">
        <v>0.6095534876729085</v>
      </c>
      <c r="E56">
        <v>7</v>
      </c>
      <c r="F56">
        <v>10</v>
      </c>
    </row>
    <row r="57" spans="1:6" ht="12.75">
      <c r="A57" s="1">
        <v>51</v>
      </c>
      <c r="B57" s="1">
        <v>9.641008718967067</v>
      </c>
      <c r="C57" s="1">
        <v>0.12920904264509048</v>
      </c>
      <c r="D57" s="1">
        <v>1.3394913723160897</v>
      </c>
      <c r="E57">
        <v>8</v>
      </c>
      <c r="F57">
        <v>11</v>
      </c>
    </row>
    <row r="58" spans="1:6" ht="12.75">
      <c r="A58" s="1">
        <v>52</v>
      </c>
      <c r="B58" s="1">
        <v>9.540166823060241</v>
      </c>
      <c r="C58" s="1">
        <v>0.029432653770834705</v>
      </c>
      <c r="D58" s="1">
        <v>0.30512404537112114</v>
      </c>
      <c r="E58">
        <v>9</v>
      </c>
      <c r="F58">
        <v>12</v>
      </c>
    </row>
    <row r="59" spans="1:6" ht="12.75">
      <c r="A59" s="1">
        <v>53</v>
      </c>
      <c r="B59" s="1">
        <v>9.439324927153415</v>
      </c>
      <c r="C59" s="1">
        <v>0.010380215158635409</v>
      </c>
      <c r="D59" s="1">
        <v>0.10761018240781103</v>
      </c>
      <c r="E59">
        <v>10</v>
      </c>
      <c r="F59">
        <v>13</v>
      </c>
    </row>
    <row r="60" spans="1:6" ht="12.75">
      <c r="A60" s="1">
        <v>54</v>
      </c>
      <c r="B60" s="1">
        <v>9.33848303124659</v>
      </c>
      <c r="C60" s="1">
        <v>-0.09225491404497532</v>
      </c>
      <c r="D60" s="1">
        <v>-0.9563932901851149</v>
      </c>
      <c r="E60">
        <v>11</v>
      </c>
      <c r="F60">
        <v>14</v>
      </c>
    </row>
    <row r="61" spans="1:6" ht="12.75">
      <c r="A61" s="1">
        <v>55</v>
      </c>
      <c r="B61" s="1">
        <v>10.59583887502247</v>
      </c>
      <c r="C61" s="1">
        <v>-0.03090457970910343</v>
      </c>
      <c r="D61" s="1">
        <v>-0.32038328771699065</v>
      </c>
      <c r="E61">
        <v>0</v>
      </c>
      <c r="F61">
        <v>4</v>
      </c>
    </row>
    <row r="62" spans="1:6" ht="12.75">
      <c r="A62" s="1">
        <v>56</v>
      </c>
      <c r="B62" s="1">
        <v>10.494996979115642</v>
      </c>
      <c r="C62" s="1">
        <v>-0.014750886586973877</v>
      </c>
      <c r="D62" s="1">
        <v>-0.15292029809041702</v>
      </c>
      <c r="E62">
        <v>1</v>
      </c>
      <c r="F62">
        <v>5</v>
      </c>
    </row>
    <row r="63" spans="1:6" ht="12.75">
      <c r="A63" s="1">
        <v>57</v>
      </c>
      <c r="B63" s="1">
        <v>10.394155083208819</v>
      </c>
      <c r="C63" s="1">
        <v>-0.07756792630719644</v>
      </c>
      <c r="D63" s="1">
        <v>-0.8041354221804368</v>
      </c>
      <c r="E63">
        <v>2</v>
      </c>
      <c r="F63">
        <v>6</v>
      </c>
    </row>
    <row r="64" spans="1:6" ht="12.75">
      <c r="A64" s="1">
        <v>58</v>
      </c>
      <c r="B64" s="1">
        <v>10.293313187301992</v>
      </c>
      <c r="C64" s="1">
        <v>-0.006329846584087306</v>
      </c>
      <c r="D64" s="1">
        <v>-0.06562059987363883</v>
      </c>
      <c r="E64">
        <v>3</v>
      </c>
      <c r="F64">
        <v>7</v>
      </c>
    </row>
    <row r="65" spans="1:6" ht="12.75">
      <c r="A65" s="1">
        <v>59</v>
      </c>
      <c r="B65" s="1">
        <v>10.192471291395165</v>
      </c>
      <c r="C65" s="1">
        <v>-0.02026322030089389</v>
      </c>
      <c r="D65" s="1">
        <v>-0.21006586081550022</v>
      </c>
      <c r="E65">
        <v>4</v>
      </c>
      <c r="F65">
        <v>8</v>
      </c>
    </row>
    <row r="66" spans="1:6" ht="12.75">
      <c r="A66" s="1">
        <v>60</v>
      </c>
      <c r="B66" s="1">
        <v>10.09162939548834</v>
      </c>
      <c r="C66" s="1">
        <v>0.020342817899630106</v>
      </c>
      <c r="D66" s="1">
        <v>0.21089103755686112</v>
      </c>
      <c r="E66">
        <v>5</v>
      </c>
      <c r="F66">
        <v>9</v>
      </c>
    </row>
    <row r="67" spans="1:6" ht="12.75">
      <c r="A67" s="1">
        <v>61</v>
      </c>
      <c r="B67" s="1">
        <v>9.990787499581515</v>
      </c>
      <c r="C67" s="1">
        <v>0.21990237718643613</v>
      </c>
      <c r="D67" s="1">
        <v>2.2796959946690074</v>
      </c>
      <c r="E67">
        <v>6</v>
      </c>
      <c r="F67">
        <v>10</v>
      </c>
    </row>
    <row r="68" spans="1:6" ht="12.75">
      <c r="A68" s="1">
        <v>62</v>
      </c>
      <c r="B68" s="1">
        <v>9.88994560367469</v>
      </c>
      <c r="C68" s="1">
        <v>-0.03621213338786333</v>
      </c>
      <c r="D68" s="1">
        <v>-0.3754059255700662</v>
      </c>
      <c r="E68">
        <v>7</v>
      </c>
      <c r="F68">
        <v>11</v>
      </c>
    </row>
    <row r="69" spans="1:6" ht="12.75">
      <c r="A69" s="1">
        <v>63</v>
      </c>
      <c r="B69" s="1">
        <v>9.789103707767863</v>
      </c>
      <c r="C69" s="1">
        <v>-0.08651867811340708</v>
      </c>
      <c r="D69" s="1">
        <v>-0.8969265657004322</v>
      </c>
      <c r="E69">
        <v>8</v>
      </c>
      <c r="F69">
        <v>12</v>
      </c>
    </row>
    <row r="70" spans="1:6" ht="12.75">
      <c r="A70" s="1">
        <v>64</v>
      </c>
      <c r="B70" s="1">
        <v>9.68826181186104</v>
      </c>
      <c r="C70" s="1">
        <v>0.060144279585321314</v>
      </c>
      <c r="D70" s="1">
        <v>0.6235070080968962</v>
      </c>
      <c r="E70">
        <v>9</v>
      </c>
      <c r="F70">
        <v>13</v>
      </c>
    </row>
    <row r="71" spans="1:6" ht="12.75">
      <c r="A71" s="1">
        <v>65</v>
      </c>
      <c r="B71" s="1">
        <v>9.587419915954213</v>
      </c>
      <c r="C71" s="1">
        <v>-0.13163584624505553</v>
      </c>
      <c r="D71" s="1">
        <v>-1.3646496926465619</v>
      </c>
      <c r="E71">
        <v>10</v>
      </c>
      <c r="F71">
        <v>14</v>
      </c>
    </row>
    <row r="72" spans="1:6" ht="12.75">
      <c r="A72" s="1">
        <v>66</v>
      </c>
      <c r="B72" s="1">
        <v>10.743933863823266</v>
      </c>
      <c r="C72" s="1">
        <v>0.09629267973157418</v>
      </c>
      <c r="D72" s="1">
        <v>0.9982522204109912</v>
      </c>
      <c r="E72">
        <v>0</v>
      </c>
      <c r="F72">
        <v>5</v>
      </c>
    </row>
    <row r="73" spans="1:6" ht="12.75">
      <c r="A73" s="1">
        <v>67</v>
      </c>
      <c r="B73" s="1">
        <v>10.64309196791644</v>
      </c>
      <c r="C73" s="1">
        <v>-0.08269568335970234</v>
      </c>
      <c r="D73" s="1">
        <v>-0.8572941345317941</v>
      </c>
      <c r="E73">
        <v>1</v>
      </c>
      <c r="F73">
        <v>6</v>
      </c>
    </row>
    <row r="74" spans="1:6" ht="12.75">
      <c r="A74" s="1">
        <v>68</v>
      </c>
      <c r="B74" s="1">
        <v>10.542250072009615</v>
      </c>
      <c r="C74" s="1">
        <v>-0.015975502119220053</v>
      </c>
      <c r="D74" s="1">
        <v>-0.16561570938878684</v>
      </c>
      <c r="E74">
        <v>2</v>
      </c>
      <c r="F74">
        <v>7</v>
      </c>
    </row>
    <row r="75" spans="1:6" ht="12.75">
      <c r="A75" s="1">
        <v>69</v>
      </c>
      <c r="B75" s="1">
        <v>10.441408176102788</v>
      </c>
      <c r="C75" s="1">
        <v>0.0030566188887899415</v>
      </c>
      <c r="D75" s="1">
        <v>0.031687523923838085</v>
      </c>
      <c r="E75">
        <v>3</v>
      </c>
      <c r="F75">
        <v>8</v>
      </c>
    </row>
    <row r="76" spans="1:6" ht="12.75">
      <c r="A76" s="1">
        <v>70</v>
      </c>
      <c r="B76" s="1">
        <v>10.340566280195963</v>
      </c>
      <c r="C76" s="1">
        <v>0.1527798436145993</v>
      </c>
      <c r="D76" s="1">
        <v>1.5838464413646294</v>
      </c>
      <c r="E76">
        <v>4</v>
      </c>
      <c r="F76">
        <v>9</v>
      </c>
    </row>
    <row r="77" spans="1:6" ht="12.75">
      <c r="A77" s="1">
        <v>71</v>
      </c>
      <c r="B77" s="1">
        <v>10.239724384289136</v>
      </c>
      <c r="C77" s="1">
        <v>0.011653662500599182</v>
      </c>
      <c r="D77" s="1">
        <v>0.12081182598274813</v>
      </c>
      <c r="E77">
        <v>5</v>
      </c>
      <c r="F77">
        <v>10</v>
      </c>
    </row>
    <row r="78" spans="1:6" ht="12.75">
      <c r="A78" s="1">
        <v>72</v>
      </c>
      <c r="B78" s="1">
        <v>10.138882488382313</v>
      </c>
      <c r="C78" s="1">
        <v>0.1365756665909501</v>
      </c>
      <c r="D78" s="1">
        <v>1.4158600924658091</v>
      </c>
      <c r="E78">
        <v>6</v>
      </c>
      <c r="F78">
        <v>11</v>
      </c>
    </row>
    <row r="79" spans="1:6" ht="12.75">
      <c r="A79" s="1">
        <v>73</v>
      </c>
      <c r="B79" s="1">
        <v>10.038040592475486</v>
      </c>
      <c r="C79" s="1">
        <v>0.1813120618465618</v>
      </c>
      <c r="D79" s="1">
        <v>1.879635802328568</v>
      </c>
      <c r="E79">
        <v>7</v>
      </c>
      <c r="F79">
        <v>12</v>
      </c>
    </row>
    <row r="80" spans="1:6" ht="12.75">
      <c r="A80" s="1">
        <v>74</v>
      </c>
      <c r="B80" s="1">
        <v>9.937198696568661</v>
      </c>
      <c r="C80" s="1">
        <v>0.17980881106143443</v>
      </c>
      <c r="D80" s="1">
        <v>1.8640518198465028</v>
      </c>
      <c r="E80">
        <v>8</v>
      </c>
      <c r="F80">
        <v>13</v>
      </c>
    </row>
    <row r="81" spans="1:6" ht="12.75">
      <c r="A81" s="1">
        <v>75</v>
      </c>
      <c r="B81" s="1">
        <v>9.836356800661836</v>
      </c>
      <c r="C81" s="1">
        <v>0.04826529300139448</v>
      </c>
      <c r="D81" s="1">
        <v>0.5003592800796329</v>
      </c>
      <c r="E81">
        <v>9</v>
      </c>
      <c r="F81">
        <v>14</v>
      </c>
    </row>
    <row r="82" spans="1:6" ht="12.75">
      <c r="A82" s="1">
        <v>76</v>
      </c>
      <c r="B82" s="1">
        <v>10.892028852624062</v>
      </c>
      <c r="C82" s="1">
        <v>0.14563686088012062</v>
      </c>
      <c r="D82" s="1">
        <v>1.5097961771604582</v>
      </c>
      <c r="E82">
        <v>0</v>
      </c>
      <c r="F82">
        <v>6</v>
      </c>
    </row>
    <row r="83" spans="1:6" ht="12.75">
      <c r="A83" s="1">
        <v>77</v>
      </c>
      <c r="B83" s="1">
        <v>10.791186956717237</v>
      </c>
      <c r="C83" s="1">
        <v>0.0506656002714152</v>
      </c>
      <c r="D83" s="1">
        <v>0.5252429168072246</v>
      </c>
      <c r="E83">
        <v>1</v>
      </c>
      <c r="F83">
        <v>7</v>
      </c>
    </row>
    <row r="84" spans="1:6" ht="12.75">
      <c r="A84" s="1">
        <v>78</v>
      </c>
      <c r="B84" s="1">
        <v>10.690345060810412</v>
      </c>
      <c r="C84" s="1">
        <v>-0.026595346840867506</v>
      </c>
      <c r="D84" s="1">
        <v>-0.27571009666055757</v>
      </c>
      <c r="E84">
        <v>2</v>
      </c>
      <c r="F84">
        <v>8</v>
      </c>
    </row>
    <row r="85" spans="1:6" ht="12.75">
      <c r="A85" s="1">
        <v>79</v>
      </c>
      <c r="B85" s="1">
        <v>10.589503164903586</v>
      </c>
      <c r="C85" s="1">
        <v>0.07594454097110415</v>
      </c>
      <c r="D85" s="1">
        <v>0.7873060222628706</v>
      </c>
      <c r="E85">
        <v>3</v>
      </c>
      <c r="F85">
        <v>9</v>
      </c>
    </row>
    <row r="86" spans="1:6" ht="12.75">
      <c r="A86" s="1">
        <v>80</v>
      </c>
      <c r="B86" s="1">
        <v>10.48866126899676</v>
      </c>
      <c r="C86" s="1">
        <v>-0.03732312771034785</v>
      </c>
      <c r="D86" s="1">
        <v>-0.38692344229486575</v>
      </c>
      <c r="E86">
        <v>4</v>
      </c>
      <c r="F86">
        <v>10</v>
      </c>
    </row>
    <row r="87" spans="1:6" ht="12.75">
      <c r="A87" s="1">
        <v>81</v>
      </c>
      <c r="B87" s="1">
        <v>10.387819373089934</v>
      </c>
      <c r="C87" s="1">
        <v>-0.06908305333354647</v>
      </c>
      <c r="D87" s="1">
        <v>-0.7161739768300486</v>
      </c>
      <c r="E87">
        <v>5</v>
      </c>
      <c r="F87">
        <v>11</v>
      </c>
    </row>
    <row r="88" spans="1:6" ht="12.75">
      <c r="A88" s="1">
        <v>82</v>
      </c>
      <c r="B88" s="1">
        <v>10.28697747718311</v>
      </c>
      <c r="C88" s="1">
        <v>0.15155970747083813</v>
      </c>
      <c r="D88" s="1">
        <v>1.5711974672358733</v>
      </c>
      <c r="E88">
        <v>6</v>
      </c>
      <c r="F88">
        <v>12</v>
      </c>
    </row>
    <row r="89" spans="1:6" ht="12.75">
      <c r="A89" s="1">
        <v>83</v>
      </c>
      <c r="B89" s="1">
        <v>10.186135581276282</v>
      </c>
      <c r="C89" s="1">
        <v>0.16554085303647526</v>
      </c>
      <c r="D89" s="1">
        <v>1.7161379719937875</v>
      </c>
      <c r="E89">
        <v>7</v>
      </c>
      <c r="F89">
        <v>13</v>
      </c>
    </row>
    <row r="90" spans="1:6" ht="12.75">
      <c r="A90" s="1">
        <v>84</v>
      </c>
      <c r="B90" s="1">
        <v>10.085293685369457</v>
      </c>
      <c r="C90" s="1">
        <v>-0.11379637346446003</v>
      </c>
      <c r="D90" s="1">
        <v>-1.1797104702276473</v>
      </c>
      <c r="E90">
        <v>8</v>
      </c>
      <c r="F90">
        <v>14</v>
      </c>
    </row>
    <row r="91" spans="1:6" ht="12.75">
      <c r="A91" s="1">
        <v>85</v>
      </c>
      <c r="B91" s="1">
        <v>11.04012384142486</v>
      </c>
      <c r="C91" s="1">
        <v>0.07543352047379415</v>
      </c>
      <c r="D91" s="1">
        <v>0.7820083470134407</v>
      </c>
      <c r="E91">
        <v>0</v>
      </c>
      <c r="F91">
        <v>7</v>
      </c>
    </row>
    <row r="92" spans="1:6" ht="12.75">
      <c r="A92" s="1">
        <v>86</v>
      </c>
      <c r="B92" s="1">
        <v>10.939281945518033</v>
      </c>
      <c r="C92" s="1">
        <v>-0.1401627619478969</v>
      </c>
      <c r="D92" s="1">
        <v>-1.4530469888620878</v>
      </c>
      <c r="E92">
        <v>1</v>
      </c>
      <c r="F92">
        <v>8</v>
      </c>
    </row>
    <row r="93" spans="1:6" ht="12.75">
      <c r="A93" s="1">
        <v>87</v>
      </c>
      <c r="B93" s="1">
        <v>10.83844004961121</v>
      </c>
      <c r="C93" s="1">
        <v>-0.012177152998653185</v>
      </c>
      <c r="D93" s="1">
        <v>-0.1262387759181243</v>
      </c>
      <c r="E93">
        <v>2</v>
      </c>
      <c r="F93">
        <v>9</v>
      </c>
    </row>
    <row r="94" spans="1:6" ht="12.75">
      <c r="A94" s="1">
        <v>88</v>
      </c>
      <c r="B94" s="1">
        <v>10.737598153704383</v>
      </c>
      <c r="C94" s="1">
        <v>-0.1940608710102545</v>
      </c>
      <c r="D94" s="1">
        <v>-2.011800854653716</v>
      </c>
      <c r="E94">
        <v>3</v>
      </c>
      <c r="F94">
        <v>10</v>
      </c>
    </row>
    <row r="95" spans="1:6" ht="12.75">
      <c r="A95" s="1">
        <v>89</v>
      </c>
      <c r="B95" s="1">
        <v>10.636756257797558</v>
      </c>
      <c r="C95" s="1">
        <v>-0.04246910956774386</v>
      </c>
      <c r="D95" s="1">
        <v>-0.4402710885506365</v>
      </c>
      <c r="E95">
        <v>4</v>
      </c>
      <c r="F95">
        <v>11</v>
      </c>
    </row>
    <row r="96" spans="1:6" ht="12.75">
      <c r="A96" s="1">
        <v>90</v>
      </c>
      <c r="B96" s="1">
        <v>10.53591436189073</v>
      </c>
      <c r="C96" s="1">
        <v>0.0013269222417520155</v>
      </c>
      <c r="D96" s="1">
        <v>0.013756010091672054</v>
      </c>
      <c r="E96">
        <v>5</v>
      </c>
      <c r="F96">
        <v>12</v>
      </c>
    </row>
    <row r="97" spans="1:6" ht="12.75">
      <c r="A97" s="1">
        <v>91</v>
      </c>
      <c r="B97" s="1">
        <v>10.435072465983907</v>
      </c>
      <c r="C97" s="1">
        <v>-0.08732236902073076</v>
      </c>
      <c r="D97" s="1">
        <v>-0.9052583125683815</v>
      </c>
      <c r="E97">
        <v>6</v>
      </c>
      <c r="F97">
        <v>13</v>
      </c>
    </row>
    <row r="98" spans="1:6" ht="12.75">
      <c r="A98" s="1">
        <v>92</v>
      </c>
      <c r="B98" s="1">
        <v>10.33423057007708</v>
      </c>
      <c r="C98" s="1">
        <v>-0.03729631383587595</v>
      </c>
      <c r="D98" s="1">
        <v>-0.3866454667540042</v>
      </c>
      <c r="E98">
        <v>7</v>
      </c>
      <c r="F98">
        <v>14</v>
      </c>
    </row>
    <row r="99" spans="1:6" ht="12.75">
      <c r="A99" s="1">
        <v>93</v>
      </c>
      <c r="B99" s="1">
        <v>11.188218830225656</v>
      </c>
      <c r="C99" s="1">
        <v>-0.07164282398473176</v>
      </c>
      <c r="D99" s="1">
        <v>-0.7427107472617341</v>
      </c>
      <c r="E99">
        <v>0</v>
      </c>
      <c r="F99">
        <v>8</v>
      </c>
    </row>
    <row r="100" spans="1:6" ht="12.75">
      <c r="A100" s="1">
        <v>94</v>
      </c>
      <c r="B100" s="1">
        <v>11.087376934318831</v>
      </c>
      <c r="C100" s="1">
        <v>-0.03888775163773772</v>
      </c>
      <c r="D100" s="1">
        <v>-0.4031436712258607</v>
      </c>
      <c r="E100">
        <v>1</v>
      </c>
      <c r="F100">
        <v>9</v>
      </c>
    </row>
    <row r="101" spans="1:6" ht="12.75">
      <c r="A101" s="1">
        <v>95</v>
      </c>
      <c r="B101" s="1">
        <v>10.986535038412006</v>
      </c>
      <c r="C101" s="1">
        <v>0.0560751191733484</v>
      </c>
      <c r="D101" s="1">
        <v>0.5813226133144075</v>
      </c>
      <c r="E101">
        <v>2</v>
      </c>
      <c r="F101">
        <v>10</v>
      </c>
    </row>
    <row r="102" spans="1:6" ht="12.75">
      <c r="A102" s="1">
        <v>96</v>
      </c>
      <c r="B102" s="1">
        <v>10.88569314250518</v>
      </c>
      <c r="C102" s="1">
        <v>-0.017368552041109098</v>
      </c>
      <c r="D102" s="1">
        <v>-0.1800572555327469</v>
      </c>
      <c r="E102">
        <v>3</v>
      </c>
      <c r="F102">
        <v>11</v>
      </c>
    </row>
    <row r="103" spans="1:6" ht="12.75">
      <c r="A103" s="1">
        <v>97</v>
      </c>
      <c r="B103" s="1">
        <v>10.784851246598354</v>
      </c>
      <c r="C103" s="1">
        <v>-0.13547440077652873</v>
      </c>
      <c r="D103" s="1">
        <v>-1.404443429770645</v>
      </c>
      <c r="E103">
        <v>4</v>
      </c>
      <c r="F103">
        <v>12</v>
      </c>
    </row>
    <row r="104" spans="1:6" ht="12.75">
      <c r="A104" s="1">
        <v>98</v>
      </c>
      <c r="B104" s="1">
        <v>10.684009350691529</v>
      </c>
      <c r="C104" s="1">
        <v>-0.13441294724921882</v>
      </c>
      <c r="D104" s="1">
        <v>-1.393439495271637</v>
      </c>
      <c r="E104">
        <v>5</v>
      </c>
      <c r="F104">
        <v>13</v>
      </c>
    </row>
    <row r="105" spans="1:6" ht="12.75">
      <c r="A105" s="1">
        <v>99</v>
      </c>
      <c r="B105" s="1">
        <v>10.583167454784704</v>
      </c>
      <c r="C105" s="1">
        <v>-0.13319925023147938</v>
      </c>
      <c r="D105" s="1">
        <v>-1.3808572746268073</v>
      </c>
      <c r="E105">
        <v>6</v>
      </c>
      <c r="F105">
        <v>14</v>
      </c>
    </row>
    <row r="106" spans="1:6" ht="12.75">
      <c r="A106" s="1">
        <v>100</v>
      </c>
      <c r="B106" s="1">
        <v>11.336313819026454</v>
      </c>
      <c r="C106" s="1">
        <v>0.05447582295805553</v>
      </c>
      <c r="D106" s="1">
        <v>0.56474294181226</v>
      </c>
      <c r="E106">
        <v>0</v>
      </c>
      <c r="F106">
        <v>9</v>
      </c>
    </row>
    <row r="107" spans="1:6" ht="12.75">
      <c r="A107" s="1">
        <v>101</v>
      </c>
      <c r="B107" s="1">
        <v>11.235471923119627</v>
      </c>
      <c r="C107" s="1">
        <v>-0.045665865990793364</v>
      </c>
      <c r="D107" s="1">
        <v>-0.47341139793155707</v>
      </c>
      <c r="E107">
        <v>1</v>
      </c>
      <c r="F107">
        <v>10</v>
      </c>
    </row>
    <row r="108" spans="1:6" ht="12.75">
      <c r="A108" s="1">
        <v>102</v>
      </c>
      <c r="B108" s="1">
        <v>11.134630027212804</v>
      </c>
      <c r="C108" s="1">
        <v>-0.0607188093655342</v>
      </c>
      <c r="D108" s="1">
        <v>-0.6294630748549146</v>
      </c>
      <c r="E108">
        <v>2</v>
      </c>
      <c r="F108">
        <v>11</v>
      </c>
    </row>
    <row r="109" spans="1:6" ht="12.75">
      <c r="A109" s="1">
        <v>103</v>
      </c>
      <c r="B109" s="1">
        <v>11.033788131305977</v>
      </c>
      <c r="C109" s="1">
        <v>0.0022457648084230897</v>
      </c>
      <c r="D109" s="1">
        <v>0.02328151748168785</v>
      </c>
      <c r="E109">
        <v>3</v>
      </c>
      <c r="F109">
        <v>12</v>
      </c>
    </row>
    <row r="110" spans="1:6" ht="12.75">
      <c r="A110" s="1">
        <v>104</v>
      </c>
      <c r="B110" s="1">
        <v>10.93294623539915</v>
      </c>
      <c r="C110" s="1">
        <v>-0.1277016989434383</v>
      </c>
      <c r="D110" s="1">
        <v>-1.3238649591630718</v>
      </c>
      <c r="E110">
        <v>4</v>
      </c>
      <c r="F110">
        <v>13</v>
      </c>
    </row>
    <row r="111" spans="1:6" ht="12.75">
      <c r="A111" s="1">
        <v>105</v>
      </c>
      <c r="B111" s="1">
        <v>10.832104339492325</v>
      </c>
      <c r="C111" s="1">
        <v>-0.16625324059724278</v>
      </c>
      <c r="D111" s="1">
        <v>-1.723523190333455</v>
      </c>
      <c r="E111">
        <v>5</v>
      </c>
      <c r="F111">
        <v>14</v>
      </c>
    </row>
    <row r="112" spans="1:6" ht="12.75">
      <c r="A112" s="1">
        <v>106</v>
      </c>
      <c r="B112" s="1">
        <v>11.48440880782725</v>
      </c>
      <c r="C112" s="1">
        <v>-0.24404802362302647</v>
      </c>
      <c r="D112" s="1">
        <v>-2.530010403155466</v>
      </c>
      <c r="E112">
        <v>0</v>
      </c>
      <c r="F112">
        <v>10</v>
      </c>
    </row>
    <row r="113" spans="1:6" ht="12.75">
      <c r="A113" s="1">
        <v>107</v>
      </c>
      <c r="B113" s="1">
        <v>11.383566911920425</v>
      </c>
      <c r="C113" s="1">
        <v>0.03377651684640526</v>
      </c>
      <c r="D113" s="1">
        <v>0.3501562427555685</v>
      </c>
      <c r="E113">
        <v>1</v>
      </c>
      <c r="F113">
        <v>11</v>
      </c>
    </row>
    <row r="114" spans="1:6" ht="12.75">
      <c r="A114" s="1">
        <v>108</v>
      </c>
      <c r="B114" s="1">
        <v>11.2827250160136</v>
      </c>
      <c r="C114" s="1">
        <v>-0.005464341834741759</v>
      </c>
      <c r="D114" s="1">
        <v>-0.05664803788638375</v>
      </c>
      <c r="E114">
        <v>2</v>
      </c>
      <c r="F114">
        <v>12</v>
      </c>
    </row>
    <row r="115" spans="1:6" ht="12.75">
      <c r="A115" s="1">
        <v>109</v>
      </c>
      <c r="B115" s="1">
        <v>11.181883120106775</v>
      </c>
      <c r="C115" s="1">
        <v>0.14543788292933613</v>
      </c>
      <c r="D115" s="1">
        <v>1.5077334016541875</v>
      </c>
      <c r="E115">
        <v>3</v>
      </c>
      <c r="F115">
        <v>13</v>
      </c>
    </row>
    <row r="116" spans="1:6" ht="12.75">
      <c r="A116" s="1">
        <v>110</v>
      </c>
      <c r="B116" s="1">
        <v>11.081041224199948</v>
      </c>
      <c r="C116" s="1">
        <v>0.06999616549420296</v>
      </c>
      <c r="D116" s="1">
        <v>0.725640077933482</v>
      </c>
      <c r="E116">
        <v>4</v>
      </c>
      <c r="F116">
        <v>14</v>
      </c>
    </row>
    <row r="117" spans="1:6" ht="12.75">
      <c r="A117" s="1">
        <v>111</v>
      </c>
      <c r="B117" s="1">
        <v>11.632503796628049</v>
      </c>
      <c r="C117" s="1">
        <v>-0.03269913502511912</v>
      </c>
      <c r="D117" s="1">
        <v>-0.33898718194713123</v>
      </c>
      <c r="E117">
        <v>0</v>
      </c>
      <c r="F117">
        <v>11</v>
      </c>
    </row>
    <row r="118" spans="1:6" ht="12.75">
      <c r="A118" s="1">
        <v>112</v>
      </c>
      <c r="B118" s="1">
        <v>11.531661900721222</v>
      </c>
      <c r="C118" s="1">
        <v>0.0065599303849595</v>
      </c>
      <c r="D118" s="1">
        <v>0.06800584520839875</v>
      </c>
      <c r="E118">
        <v>1</v>
      </c>
      <c r="F118">
        <v>12</v>
      </c>
    </row>
    <row r="119" spans="1:6" ht="12.75">
      <c r="A119" s="1">
        <v>113</v>
      </c>
      <c r="B119" s="1">
        <v>11.430820004814397</v>
      </c>
      <c r="C119" s="1">
        <v>0.05706274941081091</v>
      </c>
      <c r="D119" s="1">
        <v>0.5915612324933555</v>
      </c>
      <c r="E119">
        <v>2</v>
      </c>
      <c r="F119">
        <v>13</v>
      </c>
    </row>
    <row r="120" spans="1:6" ht="12.75">
      <c r="A120" s="1">
        <v>114</v>
      </c>
      <c r="B120" s="1">
        <v>11.329978108907572</v>
      </c>
      <c r="C120" s="1">
        <v>-0.023659428928754167</v>
      </c>
      <c r="D120" s="1">
        <v>-0.2452738622252774</v>
      </c>
      <c r="E120">
        <v>3</v>
      </c>
      <c r="F120">
        <v>14</v>
      </c>
    </row>
    <row r="121" spans="1:6" ht="12.75">
      <c r="A121" s="1">
        <v>115</v>
      </c>
      <c r="B121" s="1">
        <v>11.780598785428845</v>
      </c>
      <c r="C121" s="1">
        <v>0.14158867274480436</v>
      </c>
      <c r="D121" s="1">
        <v>1.4678291989230063</v>
      </c>
      <c r="E121">
        <v>0</v>
      </c>
      <c r="F121">
        <v>12</v>
      </c>
    </row>
    <row r="122" spans="1:6" ht="12.75">
      <c r="A122" s="1">
        <v>116</v>
      </c>
      <c r="B122" s="1">
        <v>11.679756889522018</v>
      </c>
      <c r="C122" s="1">
        <v>0.017624911626390016</v>
      </c>
      <c r="D122" s="1">
        <v>0.1827148981068626</v>
      </c>
      <c r="E122">
        <v>1</v>
      </c>
      <c r="F122">
        <v>13</v>
      </c>
    </row>
    <row r="123" spans="1:6" ht="12.75">
      <c r="A123" s="1">
        <v>117</v>
      </c>
      <c r="B123" s="1">
        <v>11.578914993615195</v>
      </c>
      <c r="C123" s="1">
        <v>0.28672542937958667</v>
      </c>
      <c r="D123" s="1">
        <v>2.9724408680322028</v>
      </c>
      <c r="E123">
        <v>2</v>
      </c>
      <c r="F123">
        <v>14</v>
      </c>
    </row>
    <row r="124" spans="1:6" ht="12.75">
      <c r="A124" s="1">
        <v>118</v>
      </c>
      <c r="B124" s="1">
        <v>11.928693774229643</v>
      </c>
      <c r="C124" s="1">
        <v>-0.1888131613340125</v>
      </c>
      <c r="D124" s="1">
        <v>-1.9573986108800068</v>
      </c>
      <c r="E124">
        <v>0</v>
      </c>
      <c r="F124">
        <v>13</v>
      </c>
    </row>
    <row r="125" spans="1:6" ht="12.75">
      <c r="A125" s="1">
        <v>119</v>
      </c>
      <c r="B125" s="1">
        <v>11.827851878322816</v>
      </c>
      <c r="C125" s="1">
        <v>0.1386945864893221</v>
      </c>
      <c r="D125" s="1">
        <v>1.4378266271942979</v>
      </c>
      <c r="E125">
        <v>1</v>
      </c>
      <c r="F125">
        <v>14</v>
      </c>
    </row>
    <row r="126" spans="1:6" ht="13.5" thickBot="1">
      <c r="A126" s="2">
        <v>120</v>
      </c>
      <c r="B126" s="2">
        <v>12.07678876303044</v>
      </c>
      <c r="C126" s="2">
        <v>0.03813895309627213</v>
      </c>
      <c r="D126" s="2">
        <v>0.3953809855394488</v>
      </c>
      <c r="E126">
        <v>0</v>
      </c>
      <c r="F126">
        <v>14</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England Actuarial Seminars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Sholom Feldblum</dc:creator>
  <cp:keywords/>
  <dc:description/>
  <cp:lastModifiedBy>n0012690</cp:lastModifiedBy>
  <dcterms:created xsi:type="dcterms:W3CDTF">2006-03-03T11:08:59Z</dcterms:created>
  <dcterms:modified xsi:type="dcterms:W3CDTF">2008-07-28T13:42:33Z</dcterms:modified>
  <cp:category/>
  <cp:version/>
  <cp:contentType/>
  <cp:contentStatus/>
</cp:coreProperties>
</file>